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Work\Spreadsheet Solutions\Spreadsheet Solutions Hub - Documents\Package Jobs\Store\Project Budget Tracker\"/>
    </mc:Choice>
  </mc:AlternateContent>
  <xr:revisionPtr revIDLastSave="41" documentId="8_{FBF505E7-0F87-448E-9F54-3D7F9A8569B5}" xr6:coauthVersionLast="45" xr6:coauthVersionMax="45" xr10:uidLastSave="{5ECCBAC1-2A4B-47C2-84D5-321FAF5A9D2A}"/>
  <workbookProtection workbookAlgorithmName="SHA-512" workbookHashValue="39ep1Iz4dc9DisV4zib3lFy8HYP+3F6THuf2zd9jtE0Zin3HxepQiNWPSlMY/Jcrzf/5Wpl4x3x/d4Xa/YCf6g==" workbookSaltValue="lgrMY7KxcENusvgDge56Yg==" workbookSpinCount="100000" lockStructure="1"/>
  <bookViews>
    <workbookView xWindow="-120" yWindow="-120" windowWidth="20730" windowHeight="11160" tabRatio="806" xr2:uid="{DDD849C3-04B8-4FD8-BC31-119DD2EBBA5D}"/>
  </bookViews>
  <sheets>
    <sheet name="Intro &amp; Setup" sheetId="1" r:id="rId1"/>
    <sheet name="Categories &amp; Budgets" sheetId="2" r:id="rId2"/>
    <sheet name="Expenses" sheetId="3" r:id="rId3"/>
    <sheet name="Suppliers" sheetId="4" r:id="rId4"/>
    <sheet name="Project Report" sheetId="5" r:id="rId5"/>
  </sheets>
  <definedNames>
    <definedName name="_xlnm._FilterDatabase" localSheetId="1" hidden="1">'Categories &amp; Budgets'!$B$10:$E$15</definedName>
    <definedName name="_xlnm._FilterDatabase" localSheetId="2" hidden="1">Expenses!$B$10:$G$18</definedName>
    <definedName name="_xlnm._FilterDatabase" localSheetId="3" hidden="1">Suppliers!$B$10:$C$230</definedName>
    <definedName name="_xlnm.Print_Area" localSheetId="2">Expenses!$A$1:$L$1011</definedName>
    <definedName name="_xlnm.Print_Area" localSheetId="3">Suppliers!$A$1:$J$231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1010" i="3" l="1"/>
  <c r="S1009" i="3"/>
  <c r="S1008" i="3"/>
  <c r="S1007" i="3"/>
  <c r="S1006" i="3"/>
  <c r="S1005" i="3"/>
  <c r="S1004" i="3"/>
  <c r="S1003" i="3"/>
  <c r="S1002" i="3"/>
  <c r="S1001" i="3"/>
  <c r="S1000" i="3"/>
  <c r="S999" i="3"/>
  <c r="S998" i="3"/>
  <c r="S997" i="3"/>
  <c r="S996" i="3"/>
  <c r="S995" i="3"/>
  <c r="S994" i="3"/>
  <c r="S993" i="3"/>
  <c r="S992" i="3"/>
  <c r="S991" i="3"/>
  <c r="S990" i="3"/>
  <c r="S989" i="3"/>
  <c r="S988" i="3"/>
  <c r="S987" i="3"/>
  <c r="S986" i="3"/>
  <c r="S985" i="3"/>
  <c r="S984" i="3"/>
  <c r="S983" i="3"/>
  <c r="S982" i="3"/>
  <c r="S981" i="3"/>
  <c r="S980" i="3"/>
  <c r="S979" i="3"/>
  <c r="S978" i="3"/>
  <c r="S977" i="3"/>
  <c r="S976" i="3"/>
  <c r="S975" i="3"/>
  <c r="S974" i="3"/>
  <c r="S973" i="3"/>
  <c r="S972" i="3"/>
  <c r="S971" i="3"/>
  <c r="S970" i="3"/>
  <c r="S969" i="3"/>
  <c r="S968" i="3"/>
  <c r="S967" i="3"/>
  <c r="S966" i="3"/>
  <c r="S965" i="3"/>
  <c r="S964" i="3"/>
  <c r="S963" i="3"/>
  <c r="S962" i="3"/>
  <c r="S961" i="3"/>
  <c r="S960" i="3"/>
  <c r="S959" i="3"/>
  <c r="S958" i="3"/>
  <c r="S957" i="3"/>
  <c r="S956" i="3"/>
  <c r="S955" i="3"/>
  <c r="S954" i="3"/>
  <c r="S953" i="3"/>
  <c r="S952" i="3"/>
  <c r="S951" i="3"/>
  <c r="S950" i="3"/>
  <c r="S949" i="3"/>
  <c r="S948" i="3"/>
  <c r="S947" i="3"/>
  <c r="S946" i="3"/>
  <c r="S945" i="3"/>
  <c r="S944" i="3"/>
  <c r="S943" i="3"/>
  <c r="S942" i="3"/>
  <c r="S941" i="3"/>
  <c r="S940" i="3"/>
  <c r="S939" i="3"/>
  <c r="S938" i="3"/>
  <c r="S937" i="3"/>
  <c r="S936" i="3"/>
  <c r="S935" i="3"/>
  <c r="S934" i="3"/>
  <c r="S933" i="3"/>
  <c r="S932" i="3"/>
  <c r="S931" i="3"/>
  <c r="S930" i="3"/>
  <c r="S929" i="3"/>
  <c r="S928" i="3"/>
  <c r="S927" i="3"/>
  <c r="S926" i="3"/>
  <c r="S925" i="3"/>
  <c r="S924" i="3"/>
  <c r="S923" i="3"/>
  <c r="S922" i="3"/>
  <c r="S921" i="3"/>
  <c r="S920" i="3"/>
  <c r="S919" i="3"/>
  <c r="S918" i="3"/>
  <c r="S917" i="3"/>
  <c r="S916" i="3"/>
  <c r="S915" i="3"/>
  <c r="S914" i="3"/>
  <c r="S913" i="3"/>
  <c r="S912" i="3"/>
  <c r="S911" i="3"/>
  <c r="S910" i="3"/>
  <c r="S909" i="3"/>
  <c r="S908" i="3"/>
  <c r="S907" i="3"/>
  <c r="S906" i="3"/>
  <c r="S905" i="3"/>
  <c r="S904" i="3"/>
  <c r="S903" i="3"/>
  <c r="S902" i="3"/>
  <c r="S901" i="3"/>
  <c r="S900" i="3"/>
  <c r="S899" i="3"/>
  <c r="S898" i="3"/>
  <c r="S897" i="3"/>
  <c r="S896" i="3"/>
  <c r="S895" i="3"/>
  <c r="S894" i="3"/>
  <c r="S893" i="3"/>
  <c r="S892" i="3"/>
  <c r="S891" i="3"/>
  <c r="S890" i="3"/>
  <c r="S889" i="3"/>
  <c r="S888" i="3"/>
  <c r="S887" i="3"/>
  <c r="S886" i="3"/>
  <c r="S885" i="3"/>
  <c r="S884" i="3"/>
  <c r="S883" i="3"/>
  <c r="S882" i="3"/>
  <c r="S881" i="3"/>
  <c r="S880" i="3"/>
  <c r="S879" i="3"/>
  <c r="S878" i="3"/>
  <c r="S877" i="3"/>
  <c r="S876" i="3"/>
  <c r="S875" i="3"/>
  <c r="S874" i="3"/>
  <c r="S873" i="3"/>
  <c r="S872" i="3"/>
  <c r="S871" i="3"/>
  <c r="S870" i="3"/>
  <c r="S869" i="3"/>
  <c r="S868" i="3"/>
  <c r="S867" i="3"/>
  <c r="S866" i="3"/>
  <c r="S865" i="3"/>
  <c r="S864" i="3"/>
  <c r="S863" i="3"/>
  <c r="S862" i="3"/>
  <c r="S861" i="3"/>
  <c r="S860" i="3"/>
  <c r="S859" i="3"/>
  <c r="S858" i="3"/>
  <c r="S857" i="3"/>
  <c r="S856" i="3"/>
  <c r="S855" i="3"/>
  <c r="S854" i="3"/>
  <c r="S853" i="3"/>
  <c r="S852" i="3"/>
  <c r="S851" i="3"/>
  <c r="S850" i="3"/>
  <c r="S849" i="3"/>
  <c r="S848" i="3"/>
  <c r="S847" i="3"/>
  <c r="S846" i="3"/>
  <c r="S845" i="3"/>
  <c r="S844" i="3"/>
  <c r="S843" i="3"/>
  <c r="S842" i="3"/>
  <c r="S841" i="3"/>
  <c r="S840" i="3"/>
  <c r="S839" i="3"/>
  <c r="S838" i="3"/>
  <c r="S837" i="3"/>
  <c r="S836" i="3"/>
  <c r="S835" i="3"/>
  <c r="S834" i="3"/>
  <c r="S833" i="3"/>
  <c r="S832" i="3"/>
  <c r="S831" i="3"/>
  <c r="S830" i="3"/>
  <c r="S829" i="3"/>
  <c r="S828" i="3"/>
  <c r="S827" i="3"/>
  <c r="S826" i="3"/>
  <c r="S825" i="3"/>
  <c r="S824" i="3"/>
  <c r="S823" i="3"/>
  <c r="S822" i="3"/>
  <c r="S821" i="3"/>
  <c r="S820" i="3"/>
  <c r="S819" i="3"/>
  <c r="S818" i="3"/>
  <c r="S817" i="3"/>
  <c r="S816" i="3"/>
  <c r="S815" i="3"/>
  <c r="S814" i="3"/>
  <c r="S813" i="3"/>
  <c r="S812" i="3"/>
  <c r="S811" i="3"/>
  <c r="S810" i="3"/>
  <c r="S809" i="3"/>
  <c r="S808" i="3"/>
  <c r="S807" i="3"/>
  <c r="S806" i="3"/>
  <c r="S805" i="3"/>
  <c r="S804" i="3"/>
  <c r="S803" i="3"/>
  <c r="S802" i="3"/>
  <c r="S801" i="3"/>
  <c r="S800" i="3"/>
  <c r="S799" i="3"/>
  <c r="S798" i="3"/>
  <c r="S797" i="3"/>
  <c r="S796" i="3"/>
  <c r="S795" i="3"/>
  <c r="S794" i="3"/>
  <c r="S793" i="3"/>
  <c r="S792" i="3"/>
  <c r="S791" i="3"/>
  <c r="S790" i="3"/>
  <c r="S789" i="3"/>
  <c r="S788" i="3"/>
  <c r="S787" i="3"/>
  <c r="S786" i="3"/>
  <c r="S785" i="3"/>
  <c r="S784" i="3"/>
  <c r="S783" i="3"/>
  <c r="S782" i="3"/>
  <c r="S781" i="3"/>
  <c r="S780" i="3"/>
  <c r="S779" i="3"/>
  <c r="S778" i="3"/>
  <c r="S777" i="3"/>
  <c r="S776" i="3"/>
  <c r="S775" i="3"/>
  <c r="S774" i="3"/>
  <c r="S773" i="3"/>
  <c r="S772" i="3"/>
  <c r="S771" i="3"/>
  <c r="S770" i="3"/>
  <c r="S769" i="3"/>
  <c r="S768" i="3"/>
  <c r="S767" i="3"/>
  <c r="S766" i="3"/>
  <c r="S765" i="3"/>
  <c r="S764" i="3"/>
  <c r="S763" i="3"/>
  <c r="S762" i="3"/>
  <c r="S761" i="3"/>
  <c r="S760" i="3"/>
  <c r="S759" i="3"/>
  <c r="S758" i="3"/>
  <c r="S757" i="3"/>
  <c r="S756" i="3"/>
  <c r="S755" i="3"/>
  <c r="S754" i="3"/>
  <c r="S753" i="3"/>
  <c r="S752" i="3"/>
  <c r="S751" i="3"/>
  <c r="S750" i="3"/>
  <c r="S749" i="3"/>
  <c r="S748" i="3"/>
  <c r="S747" i="3"/>
  <c r="S746" i="3"/>
  <c r="S745" i="3"/>
  <c r="S744" i="3"/>
  <c r="S743" i="3"/>
  <c r="S742" i="3"/>
  <c r="S741" i="3"/>
  <c r="S740" i="3"/>
  <c r="S739" i="3"/>
  <c r="S738" i="3"/>
  <c r="S737" i="3"/>
  <c r="S736" i="3"/>
  <c r="S735" i="3"/>
  <c r="S734" i="3"/>
  <c r="S733" i="3"/>
  <c r="S732" i="3"/>
  <c r="S731" i="3"/>
  <c r="S730" i="3"/>
  <c r="S729" i="3"/>
  <c r="S728" i="3"/>
  <c r="S727" i="3"/>
  <c r="S726" i="3"/>
  <c r="S725" i="3"/>
  <c r="S724" i="3"/>
  <c r="S723" i="3"/>
  <c r="S722" i="3"/>
  <c r="S721" i="3"/>
  <c r="S720" i="3"/>
  <c r="S719" i="3"/>
  <c r="S718" i="3"/>
  <c r="S717" i="3"/>
  <c r="S716" i="3"/>
  <c r="S715" i="3"/>
  <c r="S714" i="3"/>
  <c r="S713" i="3"/>
  <c r="S712" i="3"/>
  <c r="S711" i="3"/>
  <c r="S710" i="3"/>
  <c r="S709" i="3"/>
  <c r="S708" i="3"/>
  <c r="S707" i="3"/>
  <c r="S706" i="3"/>
  <c r="S705" i="3"/>
  <c r="S704" i="3"/>
  <c r="S703" i="3"/>
  <c r="S702" i="3"/>
  <c r="S701" i="3"/>
  <c r="S700" i="3"/>
  <c r="S699" i="3"/>
  <c r="S698" i="3"/>
  <c r="S697" i="3"/>
  <c r="S696" i="3"/>
  <c r="S695" i="3"/>
  <c r="S694" i="3"/>
  <c r="S693" i="3"/>
  <c r="S692" i="3"/>
  <c r="S691" i="3"/>
  <c r="S690" i="3"/>
  <c r="S689" i="3"/>
  <c r="S688" i="3"/>
  <c r="S687" i="3"/>
  <c r="S686" i="3"/>
  <c r="S685" i="3"/>
  <c r="S684" i="3"/>
  <c r="S683" i="3"/>
  <c r="S682" i="3"/>
  <c r="S681" i="3"/>
  <c r="S680" i="3"/>
  <c r="S679" i="3"/>
  <c r="S678" i="3"/>
  <c r="S677" i="3"/>
  <c r="S676" i="3"/>
  <c r="S675" i="3"/>
  <c r="S674" i="3"/>
  <c r="S673" i="3"/>
  <c r="S672" i="3"/>
  <c r="S671" i="3"/>
  <c r="S670" i="3"/>
  <c r="S669" i="3"/>
  <c r="S668" i="3"/>
  <c r="S667" i="3"/>
  <c r="S666" i="3"/>
  <c r="S665" i="3"/>
  <c r="S664" i="3"/>
  <c r="S663" i="3"/>
  <c r="S662" i="3"/>
  <c r="S661" i="3"/>
  <c r="S660" i="3"/>
  <c r="S659" i="3"/>
  <c r="S658" i="3"/>
  <c r="S657" i="3"/>
  <c r="S656" i="3"/>
  <c r="S655" i="3"/>
  <c r="S654" i="3"/>
  <c r="S653" i="3"/>
  <c r="S652" i="3"/>
  <c r="S651" i="3"/>
  <c r="S650" i="3"/>
  <c r="S649" i="3"/>
  <c r="S648" i="3"/>
  <c r="S647" i="3"/>
  <c r="S646" i="3"/>
  <c r="S645" i="3"/>
  <c r="S644" i="3"/>
  <c r="S643" i="3"/>
  <c r="S642" i="3"/>
  <c r="S641" i="3"/>
  <c r="S640" i="3"/>
  <c r="S639" i="3"/>
  <c r="S638" i="3"/>
  <c r="S637" i="3"/>
  <c r="S636" i="3"/>
  <c r="S635" i="3"/>
  <c r="S634" i="3"/>
  <c r="S633" i="3"/>
  <c r="S632" i="3"/>
  <c r="S631" i="3"/>
  <c r="S630" i="3"/>
  <c r="S629" i="3"/>
  <c r="S628" i="3"/>
  <c r="S627" i="3"/>
  <c r="S626" i="3"/>
  <c r="S625" i="3"/>
  <c r="S624" i="3"/>
  <c r="S623" i="3"/>
  <c r="S622" i="3"/>
  <c r="S621" i="3"/>
  <c r="S620" i="3"/>
  <c r="S619" i="3"/>
  <c r="S618" i="3"/>
  <c r="S617" i="3"/>
  <c r="S616" i="3"/>
  <c r="S615" i="3"/>
  <c r="S614" i="3"/>
  <c r="S613" i="3"/>
  <c r="S612" i="3"/>
  <c r="S611" i="3"/>
  <c r="S610" i="3"/>
  <c r="S609" i="3"/>
  <c r="S608" i="3"/>
  <c r="S607" i="3"/>
  <c r="S606" i="3"/>
  <c r="S605" i="3"/>
  <c r="S604" i="3"/>
  <c r="S603" i="3"/>
  <c r="S602" i="3"/>
  <c r="S601" i="3"/>
  <c r="S600" i="3"/>
  <c r="S599" i="3"/>
  <c r="S598" i="3"/>
  <c r="S597" i="3"/>
  <c r="S596" i="3"/>
  <c r="S595" i="3"/>
  <c r="S594" i="3"/>
  <c r="S593" i="3"/>
  <c r="S592" i="3"/>
  <c r="S591" i="3"/>
  <c r="S590" i="3"/>
  <c r="S589" i="3"/>
  <c r="S588" i="3"/>
  <c r="S587" i="3"/>
  <c r="S586" i="3"/>
  <c r="S585" i="3"/>
  <c r="S584" i="3"/>
  <c r="S583" i="3"/>
  <c r="S582" i="3"/>
  <c r="S581" i="3"/>
  <c r="S580" i="3"/>
  <c r="S579" i="3"/>
  <c r="S578" i="3"/>
  <c r="S577" i="3"/>
  <c r="S576" i="3"/>
  <c r="S575" i="3"/>
  <c r="S574" i="3"/>
  <c r="S573" i="3"/>
  <c r="S572" i="3"/>
  <c r="S571" i="3"/>
  <c r="S570" i="3"/>
  <c r="S569" i="3"/>
  <c r="S568" i="3"/>
  <c r="S567" i="3"/>
  <c r="S566" i="3"/>
  <c r="S565" i="3"/>
  <c r="S564" i="3"/>
  <c r="S563" i="3"/>
  <c r="S562" i="3"/>
  <c r="S561" i="3"/>
  <c r="S560" i="3"/>
  <c r="S559" i="3"/>
  <c r="S558" i="3"/>
  <c r="S557" i="3"/>
  <c r="S556" i="3"/>
  <c r="S555" i="3"/>
  <c r="S554" i="3"/>
  <c r="S553" i="3"/>
  <c r="S552" i="3"/>
  <c r="S551" i="3"/>
  <c r="S550" i="3"/>
  <c r="S549" i="3"/>
  <c r="S548" i="3"/>
  <c r="S547" i="3"/>
  <c r="S546" i="3"/>
  <c r="S545" i="3"/>
  <c r="S544" i="3"/>
  <c r="S543" i="3"/>
  <c r="S542" i="3"/>
  <c r="S541" i="3"/>
  <c r="S540" i="3"/>
  <c r="S539" i="3"/>
  <c r="S538" i="3"/>
  <c r="S537" i="3"/>
  <c r="S536" i="3"/>
  <c r="S535" i="3"/>
  <c r="S534" i="3"/>
  <c r="S533" i="3"/>
  <c r="S532" i="3"/>
  <c r="S531" i="3"/>
  <c r="S530" i="3"/>
  <c r="S529" i="3"/>
  <c r="S528" i="3"/>
  <c r="S527" i="3"/>
  <c r="S526" i="3"/>
  <c r="S525" i="3"/>
  <c r="S524" i="3"/>
  <c r="S523" i="3"/>
  <c r="S522" i="3"/>
  <c r="S521" i="3"/>
  <c r="S520" i="3"/>
  <c r="S519" i="3"/>
  <c r="S518" i="3"/>
  <c r="S517" i="3"/>
  <c r="S516" i="3"/>
  <c r="S515" i="3"/>
  <c r="S514" i="3"/>
  <c r="S513" i="3"/>
  <c r="S512" i="3"/>
  <c r="S511" i="3"/>
  <c r="S510" i="3"/>
  <c r="S509" i="3"/>
  <c r="S508" i="3"/>
  <c r="S507" i="3"/>
  <c r="S506" i="3"/>
  <c r="S505" i="3"/>
  <c r="S504" i="3"/>
  <c r="S503" i="3"/>
  <c r="S502" i="3"/>
  <c r="S501" i="3"/>
  <c r="S500" i="3"/>
  <c r="S499" i="3"/>
  <c r="S498" i="3"/>
  <c r="S497" i="3"/>
  <c r="S496" i="3"/>
  <c r="S495" i="3"/>
  <c r="S494" i="3"/>
  <c r="S493" i="3"/>
  <c r="S492" i="3"/>
  <c r="S491" i="3"/>
  <c r="S490" i="3"/>
  <c r="S489" i="3"/>
  <c r="S488" i="3"/>
  <c r="S487" i="3"/>
  <c r="S486" i="3"/>
  <c r="S485" i="3"/>
  <c r="S484" i="3"/>
  <c r="S483" i="3"/>
  <c r="S482" i="3"/>
  <c r="S481" i="3"/>
  <c r="S480" i="3"/>
  <c r="S479" i="3"/>
  <c r="S478" i="3"/>
  <c r="S477" i="3"/>
  <c r="S476" i="3"/>
  <c r="S475" i="3"/>
  <c r="S474" i="3"/>
  <c r="S473" i="3"/>
  <c r="S472" i="3"/>
  <c r="S471" i="3"/>
  <c r="S470" i="3"/>
  <c r="S469" i="3"/>
  <c r="S468" i="3"/>
  <c r="S467" i="3"/>
  <c r="S466" i="3"/>
  <c r="S465" i="3"/>
  <c r="S464" i="3"/>
  <c r="S463" i="3"/>
  <c r="S462" i="3"/>
  <c r="S461" i="3"/>
  <c r="S460" i="3"/>
  <c r="S459" i="3"/>
  <c r="S458" i="3"/>
  <c r="S457" i="3"/>
  <c r="S456" i="3"/>
  <c r="S455" i="3"/>
  <c r="S454" i="3"/>
  <c r="S453" i="3"/>
  <c r="S452" i="3"/>
  <c r="S451" i="3"/>
  <c r="S450" i="3"/>
  <c r="S449" i="3"/>
  <c r="S448" i="3"/>
  <c r="S447" i="3"/>
  <c r="S446" i="3"/>
  <c r="S445" i="3"/>
  <c r="S444" i="3"/>
  <c r="S443" i="3"/>
  <c r="S442" i="3"/>
  <c r="S441" i="3"/>
  <c r="S440" i="3"/>
  <c r="S439" i="3"/>
  <c r="S438" i="3"/>
  <c r="S437" i="3"/>
  <c r="S436" i="3"/>
  <c r="S435" i="3"/>
  <c r="S434" i="3"/>
  <c r="S433" i="3"/>
  <c r="S432" i="3"/>
  <c r="S431" i="3"/>
  <c r="S430" i="3"/>
  <c r="S429" i="3"/>
  <c r="S428" i="3"/>
  <c r="S427" i="3"/>
  <c r="S426" i="3"/>
  <c r="S425" i="3"/>
  <c r="S424" i="3"/>
  <c r="S423" i="3"/>
  <c r="S422" i="3"/>
  <c r="S421" i="3"/>
  <c r="S420" i="3"/>
  <c r="S419" i="3"/>
  <c r="S418" i="3"/>
  <c r="S417" i="3"/>
  <c r="S416" i="3"/>
  <c r="S415" i="3"/>
  <c r="S414" i="3"/>
  <c r="S413" i="3"/>
  <c r="S412" i="3"/>
  <c r="S411" i="3"/>
  <c r="S410" i="3"/>
  <c r="S409" i="3"/>
  <c r="S408" i="3"/>
  <c r="S407" i="3"/>
  <c r="S406" i="3"/>
  <c r="S405" i="3"/>
  <c r="S404" i="3"/>
  <c r="S403" i="3"/>
  <c r="S402" i="3"/>
  <c r="S401" i="3"/>
  <c r="S400" i="3"/>
  <c r="S399" i="3"/>
  <c r="S398" i="3"/>
  <c r="S397" i="3"/>
  <c r="S396" i="3"/>
  <c r="S395" i="3"/>
  <c r="S394" i="3"/>
  <c r="S393" i="3"/>
  <c r="S392" i="3"/>
  <c r="S391" i="3"/>
  <c r="S390" i="3"/>
  <c r="S389" i="3"/>
  <c r="S388" i="3"/>
  <c r="S387" i="3"/>
  <c r="S386" i="3"/>
  <c r="S385" i="3"/>
  <c r="S384" i="3"/>
  <c r="S383" i="3"/>
  <c r="S382" i="3"/>
  <c r="S381" i="3"/>
  <c r="S380" i="3"/>
  <c r="S379" i="3"/>
  <c r="S378" i="3"/>
  <c r="S377" i="3"/>
  <c r="S376" i="3"/>
  <c r="S375" i="3"/>
  <c r="S374" i="3"/>
  <c r="S373" i="3"/>
  <c r="S372" i="3"/>
  <c r="S371" i="3"/>
  <c r="S370" i="3"/>
  <c r="S369" i="3"/>
  <c r="S368" i="3"/>
  <c r="S367" i="3"/>
  <c r="S366" i="3"/>
  <c r="S365" i="3"/>
  <c r="S364" i="3"/>
  <c r="S363" i="3"/>
  <c r="S362" i="3"/>
  <c r="S361" i="3"/>
  <c r="S360" i="3"/>
  <c r="S359" i="3"/>
  <c r="S358" i="3"/>
  <c r="S357" i="3"/>
  <c r="S356" i="3"/>
  <c r="S355" i="3"/>
  <c r="S354" i="3"/>
  <c r="S353" i="3"/>
  <c r="S352" i="3"/>
  <c r="S351" i="3"/>
  <c r="S350" i="3"/>
  <c r="S349" i="3"/>
  <c r="S348" i="3"/>
  <c r="S347" i="3"/>
  <c r="S346" i="3"/>
  <c r="S345" i="3"/>
  <c r="S344" i="3"/>
  <c r="S343" i="3"/>
  <c r="S342" i="3"/>
  <c r="S341" i="3"/>
  <c r="S340" i="3"/>
  <c r="S339" i="3"/>
  <c r="S338" i="3"/>
  <c r="S337" i="3"/>
  <c r="S336" i="3"/>
  <c r="S335" i="3"/>
  <c r="S334" i="3"/>
  <c r="S333" i="3"/>
  <c r="S332" i="3"/>
  <c r="S331" i="3"/>
  <c r="S330" i="3"/>
  <c r="S329" i="3"/>
  <c r="S328" i="3"/>
  <c r="S327" i="3"/>
  <c r="S326" i="3"/>
  <c r="S325" i="3"/>
  <c r="S324" i="3"/>
  <c r="S323" i="3"/>
  <c r="S322" i="3"/>
  <c r="S321" i="3"/>
  <c r="S320" i="3"/>
  <c r="S319" i="3"/>
  <c r="S318" i="3"/>
  <c r="S317" i="3"/>
  <c r="S316" i="3"/>
  <c r="S315" i="3"/>
  <c r="S314" i="3"/>
  <c r="S313" i="3"/>
  <c r="S312" i="3"/>
  <c r="S311" i="3"/>
  <c r="S310" i="3"/>
  <c r="S309" i="3"/>
  <c r="S308" i="3"/>
  <c r="S307" i="3"/>
  <c r="S306" i="3"/>
  <c r="S305" i="3"/>
  <c r="S304" i="3"/>
  <c r="S303" i="3"/>
  <c r="S302" i="3"/>
  <c r="S301" i="3"/>
  <c r="S300" i="3"/>
  <c r="S299" i="3"/>
  <c r="S298" i="3"/>
  <c r="S297" i="3"/>
  <c r="S296" i="3"/>
  <c r="S295" i="3"/>
  <c r="S294" i="3"/>
  <c r="S293" i="3"/>
  <c r="S292" i="3"/>
  <c r="S291" i="3"/>
  <c r="S290" i="3"/>
  <c r="S289" i="3"/>
  <c r="S288" i="3"/>
  <c r="S287" i="3"/>
  <c r="S286" i="3"/>
  <c r="S285" i="3"/>
  <c r="S284" i="3"/>
  <c r="S283" i="3"/>
  <c r="S282" i="3"/>
  <c r="S281" i="3"/>
  <c r="S280" i="3"/>
  <c r="S279" i="3"/>
  <c r="S278" i="3"/>
  <c r="S277" i="3"/>
  <c r="S276" i="3"/>
  <c r="S275" i="3"/>
  <c r="S274" i="3"/>
  <c r="S273" i="3"/>
  <c r="S272" i="3"/>
  <c r="S271" i="3"/>
  <c r="S270" i="3"/>
  <c r="S269" i="3"/>
  <c r="S268" i="3"/>
  <c r="S267" i="3"/>
  <c r="S266" i="3"/>
  <c r="S265" i="3"/>
  <c r="S264" i="3"/>
  <c r="S263" i="3"/>
  <c r="S262" i="3"/>
  <c r="S261" i="3"/>
  <c r="S260" i="3"/>
  <c r="S259" i="3"/>
  <c r="S258" i="3"/>
  <c r="S257" i="3"/>
  <c r="S256" i="3"/>
  <c r="S255" i="3"/>
  <c r="S254" i="3"/>
  <c r="S253" i="3"/>
  <c r="S252" i="3"/>
  <c r="S251" i="3"/>
  <c r="S250" i="3"/>
  <c r="S249" i="3"/>
  <c r="S248" i="3"/>
  <c r="S247" i="3"/>
  <c r="S246" i="3"/>
  <c r="S245" i="3"/>
  <c r="S244" i="3"/>
  <c r="S243" i="3"/>
  <c r="S242" i="3"/>
  <c r="S241" i="3"/>
  <c r="S240" i="3"/>
  <c r="S239" i="3"/>
  <c r="S238" i="3"/>
  <c r="S237" i="3"/>
  <c r="S236" i="3"/>
  <c r="S235" i="3"/>
  <c r="S234" i="3"/>
  <c r="S233" i="3"/>
  <c r="S232" i="3"/>
  <c r="S231" i="3"/>
  <c r="S230" i="3"/>
  <c r="S229" i="3"/>
  <c r="S228" i="3"/>
  <c r="S227" i="3"/>
  <c r="S226" i="3"/>
  <c r="S225" i="3"/>
  <c r="S224" i="3"/>
  <c r="S223" i="3"/>
  <c r="S222" i="3"/>
  <c r="S221" i="3"/>
  <c r="S220" i="3"/>
  <c r="S219" i="3"/>
  <c r="S218" i="3"/>
  <c r="S217" i="3"/>
  <c r="S216" i="3"/>
  <c r="S215" i="3"/>
  <c r="S214" i="3"/>
  <c r="S213" i="3"/>
  <c r="S212" i="3"/>
  <c r="S211" i="3"/>
  <c r="S210" i="3"/>
  <c r="S209" i="3"/>
  <c r="S208" i="3"/>
  <c r="S207" i="3"/>
  <c r="S206" i="3"/>
  <c r="S205" i="3"/>
  <c r="S204" i="3"/>
  <c r="S203" i="3"/>
  <c r="S202" i="3"/>
  <c r="S201" i="3"/>
  <c r="S200" i="3"/>
  <c r="S199" i="3"/>
  <c r="S198" i="3"/>
  <c r="S197" i="3"/>
  <c r="S196" i="3"/>
  <c r="S195" i="3"/>
  <c r="S194" i="3"/>
  <c r="S193" i="3"/>
  <c r="S192" i="3"/>
  <c r="S191" i="3"/>
  <c r="S190" i="3"/>
  <c r="S189" i="3"/>
  <c r="S188" i="3"/>
  <c r="S187" i="3"/>
  <c r="S186" i="3"/>
  <c r="S185" i="3"/>
  <c r="S184" i="3"/>
  <c r="S183" i="3"/>
  <c r="S182" i="3"/>
  <c r="S181" i="3"/>
  <c r="S180" i="3"/>
  <c r="S179" i="3"/>
  <c r="S178" i="3"/>
  <c r="S177" i="3"/>
  <c r="S176" i="3"/>
  <c r="S175" i="3"/>
  <c r="S174" i="3"/>
  <c r="S173" i="3"/>
  <c r="S172" i="3"/>
  <c r="S171" i="3"/>
  <c r="S170" i="3"/>
  <c r="S169" i="3"/>
  <c r="S168" i="3"/>
  <c r="S167" i="3"/>
  <c r="S166" i="3"/>
  <c r="S165" i="3"/>
  <c r="S164" i="3"/>
  <c r="S163" i="3"/>
  <c r="S162" i="3"/>
  <c r="S161" i="3"/>
  <c r="S160" i="3"/>
  <c r="S159" i="3"/>
  <c r="S158" i="3"/>
  <c r="S157" i="3"/>
  <c r="S156" i="3"/>
  <c r="S155" i="3"/>
  <c r="S154" i="3"/>
  <c r="S153" i="3"/>
  <c r="S152" i="3"/>
  <c r="S151" i="3"/>
  <c r="S150" i="3"/>
  <c r="S149" i="3"/>
  <c r="S148" i="3"/>
  <c r="S147" i="3"/>
  <c r="S146" i="3"/>
  <c r="S145" i="3"/>
  <c r="S144" i="3"/>
  <c r="S143" i="3"/>
  <c r="S142" i="3"/>
  <c r="S141" i="3"/>
  <c r="S140" i="3"/>
  <c r="S139" i="3"/>
  <c r="S138" i="3"/>
  <c r="S137" i="3"/>
  <c r="S136" i="3"/>
  <c r="S135" i="3"/>
  <c r="S134" i="3"/>
  <c r="S133" i="3"/>
  <c r="S132" i="3"/>
  <c r="S131" i="3"/>
  <c r="S130" i="3"/>
  <c r="S129" i="3"/>
  <c r="S128" i="3"/>
  <c r="S127" i="3"/>
  <c r="S126" i="3"/>
  <c r="S125" i="3"/>
  <c r="S124" i="3"/>
  <c r="S123" i="3"/>
  <c r="S122" i="3"/>
  <c r="S121" i="3"/>
  <c r="S120" i="3"/>
  <c r="S119" i="3"/>
  <c r="S118" i="3"/>
  <c r="S117" i="3"/>
  <c r="S116" i="3"/>
  <c r="S115" i="3"/>
  <c r="S114" i="3"/>
  <c r="S113" i="3"/>
  <c r="S112" i="3"/>
  <c r="S111" i="3"/>
  <c r="S110" i="3"/>
  <c r="S109" i="3"/>
  <c r="S108" i="3"/>
  <c r="S107" i="3"/>
  <c r="S106" i="3"/>
  <c r="S105" i="3"/>
  <c r="S104" i="3"/>
  <c r="S103" i="3"/>
  <c r="S102" i="3"/>
  <c r="S101" i="3"/>
  <c r="S100" i="3"/>
  <c r="S99" i="3"/>
  <c r="S98" i="3"/>
  <c r="S97" i="3"/>
  <c r="S96" i="3"/>
  <c r="S95" i="3"/>
  <c r="S94" i="3"/>
  <c r="S93" i="3"/>
  <c r="S92" i="3"/>
  <c r="S91" i="3"/>
  <c r="S90" i="3"/>
  <c r="S89" i="3"/>
  <c r="S88" i="3"/>
  <c r="S87" i="3"/>
  <c r="S86" i="3"/>
  <c r="S85" i="3"/>
  <c r="S84" i="3"/>
  <c r="S83" i="3"/>
  <c r="S82" i="3"/>
  <c r="S81" i="3"/>
  <c r="S80" i="3"/>
  <c r="S79" i="3"/>
  <c r="S78" i="3"/>
  <c r="S77" i="3"/>
  <c r="S76" i="3"/>
  <c r="S75" i="3"/>
  <c r="S74" i="3"/>
  <c r="S73" i="3"/>
  <c r="S72" i="3"/>
  <c r="S71" i="3"/>
  <c r="S70" i="3"/>
  <c r="S69" i="3"/>
  <c r="S68" i="3"/>
  <c r="S67" i="3"/>
  <c r="S66" i="3"/>
  <c r="S65" i="3"/>
  <c r="S64" i="3"/>
  <c r="S63" i="3"/>
  <c r="S62" i="3"/>
  <c r="S61" i="3"/>
  <c r="S60" i="3"/>
  <c r="S59" i="3"/>
  <c r="S58" i="3"/>
  <c r="S57" i="3"/>
  <c r="S56" i="3"/>
  <c r="S55" i="3"/>
  <c r="S54" i="3"/>
  <c r="S53" i="3"/>
  <c r="S52" i="3"/>
  <c r="S51" i="3"/>
  <c r="S50" i="3"/>
  <c r="S49" i="3"/>
  <c r="S48" i="3"/>
  <c r="S47" i="3"/>
  <c r="S46" i="3"/>
  <c r="S45" i="3"/>
  <c r="S44" i="3"/>
  <c r="S43" i="3"/>
  <c r="S42" i="3"/>
  <c r="S41" i="3"/>
  <c r="S40" i="3"/>
  <c r="S39" i="3"/>
  <c r="S38" i="3"/>
  <c r="S37" i="3"/>
  <c r="S36" i="3"/>
  <c r="S35" i="3"/>
  <c r="S34" i="3"/>
  <c r="S33" i="3"/>
  <c r="S32" i="3"/>
  <c r="S31" i="3"/>
  <c r="S30" i="3"/>
  <c r="S29" i="3"/>
  <c r="S28" i="3"/>
  <c r="S27" i="3"/>
  <c r="S26" i="3"/>
  <c r="S25" i="3"/>
  <c r="S24" i="3"/>
  <c r="S23" i="3"/>
  <c r="S22" i="3"/>
  <c r="S21" i="3"/>
  <c r="S20" i="3"/>
  <c r="S19" i="3"/>
  <c r="S18" i="3"/>
  <c r="S17" i="3"/>
  <c r="S16" i="3"/>
  <c r="S15" i="3"/>
  <c r="S14" i="3"/>
  <c r="S13" i="3"/>
  <c r="S12" i="3"/>
  <c r="S11" i="3"/>
  <c r="E11" i="4" l="1"/>
  <c r="B41" i="5"/>
  <c r="B31" i="5"/>
  <c r="AF12" i="2"/>
  <c r="AF20" i="2"/>
  <c r="AF28" i="2"/>
  <c r="AF36" i="2"/>
  <c r="AD12" i="2"/>
  <c r="AD13" i="2"/>
  <c r="AF13" i="2" s="1"/>
  <c r="AD14" i="2"/>
  <c r="AI60" i="5" s="1"/>
  <c r="AD15" i="2"/>
  <c r="AF15" i="2" s="1"/>
  <c r="AD16" i="2"/>
  <c r="AF16" i="2" s="1"/>
  <c r="AD17" i="2"/>
  <c r="AF17" i="2" s="1"/>
  <c r="AD18" i="2"/>
  <c r="AF18" i="2" s="1"/>
  <c r="AD19" i="2"/>
  <c r="AF19" i="2" s="1"/>
  <c r="AD20" i="2"/>
  <c r="AD21" i="2"/>
  <c r="AF21" i="2" s="1"/>
  <c r="AD22" i="2"/>
  <c r="AF22" i="2" s="1"/>
  <c r="AD23" i="2"/>
  <c r="AF23" i="2" s="1"/>
  <c r="AD24" i="2"/>
  <c r="AF24" i="2" s="1"/>
  <c r="AD25" i="2"/>
  <c r="AF25" i="2" s="1"/>
  <c r="AD26" i="2"/>
  <c r="AF26" i="2" s="1"/>
  <c r="AD27" i="2"/>
  <c r="AF27" i="2" s="1"/>
  <c r="AD28" i="2"/>
  <c r="AD29" i="2"/>
  <c r="AF29" i="2" s="1"/>
  <c r="AD30" i="2"/>
  <c r="AF30" i="2" s="1"/>
  <c r="AD31" i="2"/>
  <c r="AF31" i="2" s="1"/>
  <c r="AD32" i="2"/>
  <c r="AF32" i="2" s="1"/>
  <c r="AD33" i="2"/>
  <c r="AF33" i="2" s="1"/>
  <c r="AD34" i="2"/>
  <c r="AF34" i="2" s="1"/>
  <c r="AD35" i="2"/>
  <c r="AF35" i="2" s="1"/>
  <c r="AD36" i="2"/>
  <c r="AD37" i="2"/>
  <c r="AF37" i="2" s="1"/>
  <c r="AD38" i="2"/>
  <c r="AF38" i="2" s="1"/>
  <c r="AD39" i="2"/>
  <c r="AF39" i="2" s="1"/>
  <c r="AD40" i="2"/>
  <c r="AF40" i="2" s="1"/>
  <c r="AD11" i="2"/>
  <c r="AI63" i="5" s="1"/>
  <c r="T58" i="5" l="1"/>
  <c r="AQ58" i="5" s="1"/>
  <c r="AD50" i="5"/>
  <c r="AD58" i="5"/>
  <c r="AI56" i="5"/>
  <c r="AN56" i="5" s="1"/>
  <c r="AI64" i="5"/>
  <c r="T51" i="5"/>
  <c r="AQ51" i="5" s="1"/>
  <c r="T59" i="5"/>
  <c r="AQ59" i="5" s="1"/>
  <c r="AD55" i="5"/>
  <c r="AN55" i="5" s="1"/>
  <c r="AD63" i="5"/>
  <c r="AI61" i="5"/>
  <c r="AF14" i="2"/>
  <c r="T52" i="5"/>
  <c r="AQ52" i="5" s="1"/>
  <c r="T56" i="5"/>
  <c r="AQ56" i="5" s="1"/>
  <c r="T60" i="5"/>
  <c r="AQ60" i="5" s="1"/>
  <c r="T64" i="5"/>
  <c r="AQ64" i="5" s="1"/>
  <c r="AD52" i="5"/>
  <c r="AD56" i="5"/>
  <c r="AD60" i="5"/>
  <c r="AD64" i="5"/>
  <c r="AI58" i="5"/>
  <c r="AN58" i="5" s="1"/>
  <c r="AI62" i="5"/>
  <c r="T54" i="5"/>
  <c r="AQ54" i="5" s="1"/>
  <c r="T62" i="5"/>
  <c r="AQ62" i="5" s="1"/>
  <c r="AD54" i="5"/>
  <c r="AD62" i="5"/>
  <c r="T55" i="5"/>
  <c r="AQ55" i="5" s="1"/>
  <c r="T63" i="5"/>
  <c r="AQ63" i="5" s="1"/>
  <c r="AD51" i="5"/>
  <c r="AD59" i="5"/>
  <c r="AI57" i="5"/>
  <c r="AF11" i="2"/>
  <c r="T53" i="5"/>
  <c r="AQ53" i="5" s="1"/>
  <c r="T57" i="5"/>
  <c r="AQ57" i="5" s="1"/>
  <c r="T61" i="5"/>
  <c r="AQ61" i="5" s="1"/>
  <c r="T50" i="5"/>
  <c r="AQ50" i="5" s="1"/>
  <c r="AD53" i="5"/>
  <c r="AD57" i="5"/>
  <c r="AD61" i="5"/>
  <c r="AN61" i="5" s="1"/>
  <c r="AI55" i="5"/>
  <c r="AI59" i="5"/>
  <c r="AN59" i="5" s="1"/>
  <c r="AN62" i="5"/>
  <c r="AN63" i="5"/>
  <c r="AN60" i="5"/>
  <c r="AN64" i="5"/>
  <c r="AN57" i="5" l="1"/>
  <c r="Z38" i="2"/>
  <c r="Z34" i="2"/>
  <c r="Z30" i="2"/>
  <c r="Z26" i="2"/>
  <c r="Z22" i="2"/>
  <c r="Z18" i="2"/>
  <c r="Y40" i="2"/>
  <c r="Z40" i="2" s="1"/>
  <c r="Y39" i="2"/>
  <c r="Z39" i="2" s="1"/>
  <c r="Y38" i="2"/>
  <c r="Y37" i="2"/>
  <c r="Z37" i="2" s="1"/>
  <c r="Y36" i="2"/>
  <c r="Z36" i="2" s="1"/>
  <c r="Y35" i="2"/>
  <c r="Z35" i="2" s="1"/>
  <c r="Y34" i="2"/>
  <c r="Y33" i="2"/>
  <c r="Z33" i="2" s="1"/>
  <c r="Y32" i="2"/>
  <c r="Z32" i="2" s="1"/>
  <c r="Y31" i="2"/>
  <c r="Z31" i="2" s="1"/>
  <c r="Y30" i="2"/>
  <c r="Y29" i="2"/>
  <c r="Z29" i="2" s="1"/>
  <c r="Y28" i="2"/>
  <c r="Z28" i="2" s="1"/>
  <c r="Y27" i="2"/>
  <c r="Z27" i="2" s="1"/>
  <c r="Y26" i="2"/>
  <c r="Y25" i="2"/>
  <c r="Z25" i="2" s="1"/>
  <c r="Y24" i="2"/>
  <c r="Z24" i="2" s="1"/>
  <c r="Y23" i="2"/>
  <c r="Z23" i="2" s="1"/>
  <c r="Y22" i="2"/>
  <c r="Y21" i="2"/>
  <c r="Z21" i="2" s="1"/>
  <c r="Y20" i="2"/>
  <c r="Z20" i="2" s="1"/>
  <c r="Y19" i="2"/>
  <c r="Z19" i="2" s="1"/>
  <c r="Y18" i="2"/>
  <c r="Y17" i="2"/>
  <c r="Z17" i="2" s="1"/>
  <c r="Y16" i="2"/>
  <c r="Z16" i="2" s="1"/>
  <c r="Y15" i="2"/>
  <c r="Y14" i="2"/>
  <c r="Y13" i="2"/>
  <c r="Y12" i="2"/>
  <c r="Y11" i="2"/>
  <c r="Z11" i="2" s="1"/>
  <c r="Z11" i="3"/>
  <c r="Z1010" i="3"/>
  <c r="Z1009" i="3"/>
  <c r="Z1008" i="3"/>
  <c r="Z1007" i="3"/>
  <c r="Z1006" i="3"/>
  <c r="Z1005" i="3"/>
  <c r="Z1004" i="3"/>
  <c r="Z1003" i="3"/>
  <c r="Z1002" i="3"/>
  <c r="Z1001" i="3"/>
  <c r="Z1000" i="3"/>
  <c r="Z999" i="3"/>
  <c r="Z998" i="3"/>
  <c r="Z997" i="3"/>
  <c r="Z996" i="3"/>
  <c r="Z995" i="3"/>
  <c r="Z994" i="3"/>
  <c r="Z993" i="3"/>
  <c r="Z992" i="3"/>
  <c r="Z991" i="3"/>
  <c r="Z990" i="3"/>
  <c r="Z989" i="3"/>
  <c r="Z988" i="3"/>
  <c r="Z987" i="3"/>
  <c r="Z986" i="3"/>
  <c r="Z985" i="3"/>
  <c r="Z984" i="3"/>
  <c r="Z983" i="3"/>
  <c r="Z982" i="3"/>
  <c r="Z981" i="3"/>
  <c r="Z980" i="3"/>
  <c r="Z979" i="3"/>
  <c r="Z978" i="3"/>
  <c r="Z977" i="3"/>
  <c r="Z976" i="3"/>
  <c r="Z975" i="3"/>
  <c r="Z974" i="3"/>
  <c r="Z973" i="3"/>
  <c r="Z972" i="3"/>
  <c r="Z971" i="3"/>
  <c r="Z970" i="3"/>
  <c r="Z969" i="3"/>
  <c r="Z968" i="3"/>
  <c r="Z967" i="3"/>
  <c r="Z966" i="3"/>
  <c r="Z965" i="3"/>
  <c r="Z964" i="3"/>
  <c r="Z963" i="3"/>
  <c r="Z962" i="3"/>
  <c r="Z961" i="3"/>
  <c r="Z960" i="3"/>
  <c r="Z959" i="3"/>
  <c r="Z958" i="3"/>
  <c r="Z957" i="3"/>
  <c r="Z956" i="3"/>
  <c r="Z955" i="3"/>
  <c r="Z954" i="3"/>
  <c r="Z953" i="3"/>
  <c r="Z952" i="3"/>
  <c r="Z951" i="3"/>
  <c r="Z950" i="3"/>
  <c r="Z949" i="3"/>
  <c r="Z948" i="3"/>
  <c r="Z947" i="3"/>
  <c r="Z946" i="3"/>
  <c r="Z945" i="3"/>
  <c r="Z944" i="3"/>
  <c r="Z943" i="3"/>
  <c r="Z942" i="3"/>
  <c r="Z941" i="3"/>
  <c r="Z940" i="3"/>
  <c r="Z939" i="3"/>
  <c r="Z938" i="3"/>
  <c r="Z937" i="3"/>
  <c r="Z936" i="3"/>
  <c r="Z935" i="3"/>
  <c r="Z934" i="3"/>
  <c r="Z933" i="3"/>
  <c r="Z932" i="3"/>
  <c r="Z931" i="3"/>
  <c r="Z930" i="3"/>
  <c r="Z929" i="3"/>
  <c r="Z928" i="3"/>
  <c r="Z927" i="3"/>
  <c r="Z926" i="3"/>
  <c r="Z925" i="3"/>
  <c r="Z924" i="3"/>
  <c r="Z923" i="3"/>
  <c r="Z922" i="3"/>
  <c r="Z921" i="3"/>
  <c r="Z920" i="3"/>
  <c r="Z919" i="3"/>
  <c r="Z918" i="3"/>
  <c r="Z917" i="3"/>
  <c r="Z916" i="3"/>
  <c r="Z915" i="3"/>
  <c r="Z914" i="3"/>
  <c r="Z913" i="3"/>
  <c r="Z912" i="3"/>
  <c r="Z911" i="3"/>
  <c r="Z910" i="3"/>
  <c r="Z909" i="3"/>
  <c r="Z908" i="3"/>
  <c r="Z907" i="3"/>
  <c r="Z906" i="3"/>
  <c r="Z905" i="3"/>
  <c r="Z904" i="3"/>
  <c r="Z903" i="3"/>
  <c r="Z902" i="3"/>
  <c r="Z901" i="3"/>
  <c r="Z900" i="3"/>
  <c r="Z899" i="3"/>
  <c r="Z898" i="3"/>
  <c r="Z897" i="3"/>
  <c r="Z896" i="3"/>
  <c r="Z895" i="3"/>
  <c r="Z894" i="3"/>
  <c r="Z893" i="3"/>
  <c r="Z892" i="3"/>
  <c r="Z891" i="3"/>
  <c r="Z890" i="3"/>
  <c r="Z889" i="3"/>
  <c r="Z888" i="3"/>
  <c r="Z887" i="3"/>
  <c r="Z886" i="3"/>
  <c r="Z885" i="3"/>
  <c r="Z884" i="3"/>
  <c r="Z883" i="3"/>
  <c r="Z882" i="3"/>
  <c r="Z881" i="3"/>
  <c r="Z880" i="3"/>
  <c r="Z879" i="3"/>
  <c r="Z878" i="3"/>
  <c r="Z877" i="3"/>
  <c r="Z876" i="3"/>
  <c r="Z875" i="3"/>
  <c r="Z874" i="3"/>
  <c r="Z873" i="3"/>
  <c r="Z872" i="3"/>
  <c r="Z871" i="3"/>
  <c r="Z870" i="3"/>
  <c r="Z869" i="3"/>
  <c r="Z868" i="3"/>
  <c r="Z867" i="3"/>
  <c r="Z866" i="3"/>
  <c r="Z865" i="3"/>
  <c r="Z864" i="3"/>
  <c r="Z863" i="3"/>
  <c r="Z862" i="3"/>
  <c r="Z861" i="3"/>
  <c r="Z860" i="3"/>
  <c r="Z859" i="3"/>
  <c r="Z858" i="3"/>
  <c r="Z857" i="3"/>
  <c r="Z856" i="3"/>
  <c r="Z855" i="3"/>
  <c r="Z854" i="3"/>
  <c r="Z853" i="3"/>
  <c r="Z852" i="3"/>
  <c r="Z851" i="3"/>
  <c r="Z850" i="3"/>
  <c r="Z849" i="3"/>
  <c r="Z848" i="3"/>
  <c r="Z847" i="3"/>
  <c r="Z846" i="3"/>
  <c r="Z845" i="3"/>
  <c r="Z844" i="3"/>
  <c r="Z843" i="3"/>
  <c r="Z842" i="3"/>
  <c r="Z841" i="3"/>
  <c r="Z840" i="3"/>
  <c r="Z839" i="3"/>
  <c r="Z838" i="3"/>
  <c r="Z837" i="3"/>
  <c r="Z836" i="3"/>
  <c r="Z835" i="3"/>
  <c r="Z834" i="3"/>
  <c r="Z833" i="3"/>
  <c r="Z832" i="3"/>
  <c r="Z831" i="3"/>
  <c r="Z830" i="3"/>
  <c r="Z829" i="3"/>
  <c r="Z828" i="3"/>
  <c r="Z827" i="3"/>
  <c r="Z826" i="3"/>
  <c r="Z825" i="3"/>
  <c r="Z824" i="3"/>
  <c r="Z823" i="3"/>
  <c r="Z822" i="3"/>
  <c r="Z821" i="3"/>
  <c r="Z820" i="3"/>
  <c r="Z819" i="3"/>
  <c r="Z818" i="3"/>
  <c r="Z817" i="3"/>
  <c r="Z816" i="3"/>
  <c r="Z815" i="3"/>
  <c r="Z814" i="3"/>
  <c r="Z813" i="3"/>
  <c r="Z812" i="3"/>
  <c r="Z811" i="3"/>
  <c r="Z810" i="3"/>
  <c r="Z809" i="3"/>
  <c r="Z808" i="3"/>
  <c r="Z807" i="3"/>
  <c r="Z806" i="3"/>
  <c r="Z805" i="3"/>
  <c r="Z804" i="3"/>
  <c r="Z803" i="3"/>
  <c r="Z802" i="3"/>
  <c r="Z801" i="3"/>
  <c r="Z800" i="3"/>
  <c r="Z799" i="3"/>
  <c r="Z798" i="3"/>
  <c r="Z797" i="3"/>
  <c r="Z796" i="3"/>
  <c r="Z795" i="3"/>
  <c r="Z794" i="3"/>
  <c r="Z793" i="3"/>
  <c r="Z792" i="3"/>
  <c r="Z791" i="3"/>
  <c r="Z790" i="3"/>
  <c r="Z789" i="3"/>
  <c r="Z788" i="3"/>
  <c r="Z787" i="3"/>
  <c r="Z786" i="3"/>
  <c r="Z785" i="3"/>
  <c r="Z784" i="3"/>
  <c r="Z783" i="3"/>
  <c r="Z782" i="3"/>
  <c r="Z781" i="3"/>
  <c r="Z780" i="3"/>
  <c r="Z779" i="3"/>
  <c r="Z778" i="3"/>
  <c r="Z777" i="3"/>
  <c r="Z776" i="3"/>
  <c r="Z775" i="3"/>
  <c r="Z774" i="3"/>
  <c r="Z773" i="3"/>
  <c r="Z772" i="3"/>
  <c r="Z771" i="3"/>
  <c r="Z770" i="3"/>
  <c r="Z769" i="3"/>
  <c r="Z768" i="3"/>
  <c r="Z767" i="3"/>
  <c r="Z766" i="3"/>
  <c r="Z765" i="3"/>
  <c r="Z764" i="3"/>
  <c r="Z763" i="3"/>
  <c r="Z762" i="3"/>
  <c r="Z761" i="3"/>
  <c r="Z760" i="3"/>
  <c r="Z759" i="3"/>
  <c r="Z758" i="3"/>
  <c r="Z757" i="3"/>
  <c r="Z756" i="3"/>
  <c r="Z755" i="3"/>
  <c r="Z754" i="3"/>
  <c r="Z753" i="3"/>
  <c r="Z752" i="3"/>
  <c r="Z751" i="3"/>
  <c r="Z750" i="3"/>
  <c r="Z749" i="3"/>
  <c r="Z748" i="3"/>
  <c r="Z747" i="3"/>
  <c r="Z746" i="3"/>
  <c r="Z745" i="3"/>
  <c r="Z744" i="3"/>
  <c r="Z743" i="3"/>
  <c r="Z742" i="3"/>
  <c r="Z741" i="3"/>
  <c r="Z740" i="3"/>
  <c r="Z739" i="3"/>
  <c r="Z738" i="3"/>
  <c r="Z737" i="3"/>
  <c r="Z736" i="3"/>
  <c r="Z735" i="3"/>
  <c r="Z734" i="3"/>
  <c r="Z733" i="3"/>
  <c r="Z732" i="3"/>
  <c r="Z731" i="3"/>
  <c r="Z730" i="3"/>
  <c r="Z729" i="3"/>
  <c r="Z728" i="3"/>
  <c r="Z727" i="3"/>
  <c r="Z726" i="3"/>
  <c r="Z725" i="3"/>
  <c r="Z724" i="3"/>
  <c r="Z723" i="3"/>
  <c r="Z722" i="3"/>
  <c r="Z721" i="3"/>
  <c r="Z720" i="3"/>
  <c r="Z719" i="3"/>
  <c r="Z718" i="3"/>
  <c r="Z717" i="3"/>
  <c r="Z716" i="3"/>
  <c r="Z715" i="3"/>
  <c r="Z714" i="3"/>
  <c r="Z713" i="3"/>
  <c r="Z712" i="3"/>
  <c r="Z711" i="3"/>
  <c r="Z710" i="3"/>
  <c r="Z709" i="3"/>
  <c r="Z708" i="3"/>
  <c r="Z707" i="3"/>
  <c r="Z706" i="3"/>
  <c r="Z705" i="3"/>
  <c r="Z704" i="3"/>
  <c r="Z703" i="3"/>
  <c r="Z702" i="3"/>
  <c r="Z701" i="3"/>
  <c r="Z700" i="3"/>
  <c r="Z699" i="3"/>
  <c r="Z698" i="3"/>
  <c r="Z697" i="3"/>
  <c r="Z696" i="3"/>
  <c r="Z695" i="3"/>
  <c r="Z694" i="3"/>
  <c r="Z693" i="3"/>
  <c r="Z692" i="3"/>
  <c r="Z691" i="3"/>
  <c r="Z690" i="3"/>
  <c r="Z689" i="3"/>
  <c r="Z688" i="3"/>
  <c r="Z687" i="3"/>
  <c r="Z686" i="3"/>
  <c r="Z685" i="3"/>
  <c r="Z684" i="3"/>
  <c r="Z683" i="3"/>
  <c r="Z682" i="3"/>
  <c r="Z681" i="3"/>
  <c r="Z680" i="3"/>
  <c r="Z679" i="3"/>
  <c r="Z678" i="3"/>
  <c r="Z677" i="3"/>
  <c r="Z676" i="3"/>
  <c r="Z675" i="3"/>
  <c r="Z674" i="3"/>
  <c r="Z673" i="3"/>
  <c r="Z672" i="3"/>
  <c r="Z671" i="3"/>
  <c r="Z670" i="3"/>
  <c r="Z669" i="3"/>
  <c r="Z668" i="3"/>
  <c r="Z667" i="3"/>
  <c r="Z666" i="3"/>
  <c r="Z665" i="3"/>
  <c r="Z664" i="3"/>
  <c r="Z663" i="3"/>
  <c r="Z662" i="3"/>
  <c r="Z661" i="3"/>
  <c r="Z660" i="3"/>
  <c r="Z659" i="3"/>
  <c r="Z658" i="3"/>
  <c r="Z657" i="3"/>
  <c r="Z656" i="3"/>
  <c r="Z655" i="3"/>
  <c r="Z654" i="3"/>
  <c r="Z653" i="3"/>
  <c r="Z652" i="3"/>
  <c r="Z651" i="3"/>
  <c r="Z650" i="3"/>
  <c r="Z649" i="3"/>
  <c r="Z648" i="3"/>
  <c r="Z647" i="3"/>
  <c r="Z646" i="3"/>
  <c r="Z645" i="3"/>
  <c r="Z644" i="3"/>
  <c r="Z643" i="3"/>
  <c r="Z642" i="3"/>
  <c r="Z641" i="3"/>
  <c r="Z640" i="3"/>
  <c r="Z639" i="3"/>
  <c r="Z638" i="3"/>
  <c r="Z637" i="3"/>
  <c r="Z636" i="3"/>
  <c r="Z635" i="3"/>
  <c r="Z634" i="3"/>
  <c r="Z633" i="3"/>
  <c r="Z632" i="3"/>
  <c r="Z631" i="3"/>
  <c r="Z630" i="3"/>
  <c r="Z629" i="3"/>
  <c r="Z628" i="3"/>
  <c r="Z627" i="3"/>
  <c r="Z626" i="3"/>
  <c r="Z625" i="3"/>
  <c r="Z624" i="3"/>
  <c r="Z623" i="3"/>
  <c r="Z622" i="3"/>
  <c r="Z621" i="3"/>
  <c r="Z620" i="3"/>
  <c r="Z619" i="3"/>
  <c r="Z618" i="3"/>
  <c r="Z617" i="3"/>
  <c r="Z616" i="3"/>
  <c r="Z615" i="3"/>
  <c r="Z614" i="3"/>
  <c r="Z613" i="3"/>
  <c r="Z612" i="3"/>
  <c r="Z611" i="3"/>
  <c r="Z610" i="3"/>
  <c r="Z609" i="3"/>
  <c r="Z608" i="3"/>
  <c r="Z607" i="3"/>
  <c r="Z606" i="3"/>
  <c r="Z605" i="3"/>
  <c r="Z604" i="3"/>
  <c r="Z603" i="3"/>
  <c r="Z602" i="3"/>
  <c r="Z601" i="3"/>
  <c r="Z600" i="3"/>
  <c r="Z599" i="3"/>
  <c r="Z598" i="3"/>
  <c r="Z597" i="3"/>
  <c r="Z596" i="3"/>
  <c r="Z595" i="3"/>
  <c r="Z594" i="3"/>
  <c r="Z593" i="3"/>
  <c r="Z592" i="3"/>
  <c r="Z591" i="3"/>
  <c r="Z590" i="3"/>
  <c r="Z589" i="3"/>
  <c r="Z588" i="3"/>
  <c r="Z587" i="3"/>
  <c r="Z586" i="3"/>
  <c r="Z585" i="3"/>
  <c r="Z584" i="3"/>
  <c r="Z583" i="3"/>
  <c r="Z582" i="3"/>
  <c r="Z581" i="3"/>
  <c r="Z580" i="3"/>
  <c r="Z579" i="3"/>
  <c r="Z578" i="3"/>
  <c r="Z577" i="3"/>
  <c r="Z576" i="3"/>
  <c r="Z575" i="3"/>
  <c r="Z574" i="3"/>
  <c r="Z573" i="3"/>
  <c r="Z572" i="3"/>
  <c r="Z571" i="3"/>
  <c r="Z570" i="3"/>
  <c r="Z569" i="3"/>
  <c r="Z568" i="3"/>
  <c r="Z567" i="3"/>
  <c r="Z566" i="3"/>
  <c r="Z565" i="3"/>
  <c r="Z564" i="3"/>
  <c r="Z563" i="3"/>
  <c r="Z562" i="3"/>
  <c r="Z561" i="3"/>
  <c r="Z560" i="3"/>
  <c r="Z559" i="3"/>
  <c r="Z558" i="3"/>
  <c r="Z557" i="3"/>
  <c r="Z556" i="3"/>
  <c r="Z555" i="3"/>
  <c r="Z554" i="3"/>
  <c r="Z553" i="3"/>
  <c r="Z552" i="3"/>
  <c r="Z551" i="3"/>
  <c r="Z550" i="3"/>
  <c r="Z549" i="3"/>
  <c r="Z548" i="3"/>
  <c r="Z547" i="3"/>
  <c r="Z546" i="3"/>
  <c r="Z545" i="3"/>
  <c r="Z544" i="3"/>
  <c r="Z543" i="3"/>
  <c r="Z542" i="3"/>
  <c r="Z541" i="3"/>
  <c r="Z540" i="3"/>
  <c r="Z539" i="3"/>
  <c r="Z538" i="3"/>
  <c r="Z537" i="3"/>
  <c r="Z536" i="3"/>
  <c r="Z535" i="3"/>
  <c r="Z534" i="3"/>
  <c r="Z533" i="3"/>
  <c r="Z532" i="3"/>
  <c r="Z531" i="3"/>
  <c r="Z530" i="3"/>
  <c r="Z529" i="3"/>
  <c r="Z528" i="3"/>
  <c r="Z527" i="3"/>
  <c r="Z526" i="3"/>
  <c r="Z525" i="3"/>
  <c r="Z524" i="3"/>
  <c r="Z523" i="3"/>
  <c r="Z522" i="3"/>
  <c r="Z521" i="3"/>
  <c r="Z520" i="3"/>
  <c r="Z519" i="3"/>
  <c r="Z518" i="3"/>
  <c r="Z517" i="3"/>
  <c r="Z516" i="3"/>
  <c r="Z515" i="3"/>
  <c r="Z514" i="3"/>
  <c r="Z513" i="3"/>
  <c r="Z512" i="3"/>
  <c r="Z511" i="3"/>
  <c r="Z510" i="3"/>
  <c r="Z509" i="3"/>
  <c r="Z508" i="3"/>
  <c r="Z507" i="3"/>
  <c r="Z506" i="3"/>
  <c r="Z505" i="3"/>
  <c r="Z504" i="3"/>
  <c r="Z503" i="3"/>
  <c r="Z502" i="3"/>
  <c r="Z501" i="3"/>
  <c r="Z500" i="3"/>
  <c r="Z499" i="3"/>
  <c r="Z498" i="3"/>
  <c r="Z497" i="3"/>
  <c r="Z496" i="3"/>
  <c r="Z495" i="3"/>
  <c r="Z494" i="3"/>
  <c r="Z493" i="3"/>
  <c r="Z492" i="3"/>
  <c r="Z491" i="3"/>
  <c r="Z490" i="3"/>
  <c r="Z489" i="3"/>
  <c r="Z488" i="3"/>
  <c r="Z487" i="3"/>
  <c r="Z486" i="3"/>
  <c r="Z485" i="3"/>
  <c r="Z484" i="3"/>
  <c r="Z483" i="3"/>
  <c r="Z482" i="3"/>
  <c r="Z481" i="3"/>
  <c r="Z480" i="3"/>
  <c r="Z479" i="3"/>
  <c r="Z478" i="3"/>
  <c r="Z477" i="3"/>
  <c r="Z476" i="3"/>
  <c r="Z475" i="3"/>
  <c r="Z474" i="3"/>
  <c r="Z473" i="3"/>
  <c r="Z472" i="3"/>
  <c r="Z471" i="3"/>
  <c r="Z470" i="3"/>
  <c r="Z469" i="3"/>
  <c r="Z468" i="3"/>
  <c r="Z467" i="3"/>
  <c r="Z466" i="3"/>
  <c r="Z465" i="3"/>
  <c r="Z464" i="3"/>
  <c r="Z463" i="3"/>
  <c r="Z462" i="3"/>
  <c r="Z461" i="3"/>
  <c r="Z460" i="3"/>
  <c r="Z459" i="3"/>
  <c r="Z458" i="3"/>
  <c r="Z457" i="3"/>
  <c r="Z456" i="3"/>
  <c r="Z455" i="3"/>
  <c r="Z454" i="3"/>
  <c r="Z453" i="3"/>
  <c r="Z452" i="3"/>
  <c r="Z451" i="3"/>
  <c r="Z450" i="3"/>
  <c r="Z449" i="3"/>
  <c r="Z448" i="3"/>
  <c r="Z447" i="3"/>
  <c r="Z446" i="3"/>
  <c r="Z445" i="3"/>
  <c r="Z444" i="3"/>
  <c r="Z443" i="3"/>
  <c r="Z442" i="3"/>
  <c r="Z441" i="3"/>
  <c r="Z440" i="3"/>
  <c r="Z439" i="3"/>
  <c r="Z438" i="3"/>
  <c r="Z437" i="3"/>
  <c r="Z436" i="3"/>
  <c r="Z435" i="3"/>
  <c r="Z434" i="3"/>
  <c r="Z433" i="3"/>
  <c r="Z432" i="3"/>
  <c r="Z431" i="3"/>
  <c r="Z430" i="3"/>
  <c r="Z429" i="3"/>
  <c r="Z428" i="3"/>
  <c r="Z427" i="3"/>
  <c r="Z426" i="3"/>
  <c r="Z425" i="3"/>
  <c r="Z424" i="3"/>
  <c r="Z423" i="3"/>
  <c r="Z422" i="3"/>
  <c r="Z421" i="3"/>
  <c r="Z420" i="3"/>
  <c r="Z419" i="3"/>
  <c r="Z418" i="3"/>
  <c r="Z417" i="3"/>
  <c r="Z416" i="3"/>
  <c r="Z415" i="3"/>
  <c r="Z414" i="3"/>
  <c r="Z413" i="3"/>
  <c r="Z412" i="3"/>
  <c r="Z411" i="3"/>
  <c r="Z410" i="3"/>
  <c r="Z409" i="3"/>
  <c r="Z408" i="3"/>
  <c r="Z407" i="3"/>
  <c r="Z406" i="3"/>
  <c r="Z405" i="3"/>
  <c r="Z404" i="3"/>
  <c r="Z403" i="3"/>
  <c r="Z402" i="3"/>
  <c r="Z401" i="3"/>
  <c r="Z400" i="3"/>
  <c r="Z399" i="3"/>
  <c r="Z398" i="3"/>
  <c r="Z397" i="3"/>
  <c r="Z396" i="3"/>
  <c r="Z395" i="3"/>
  <c r="Z394" i="3"/>
  <c r="Z393" i="3"/>
  <c r="Z392" i="3"/>
  <c r="Z391" i="3"/>
  <c r="Z390" i="3"/>
  <c r="Z389" i="3"/>
  <c r="Z388" i="3"/>
  <c r="Z387" i="3"/>
  <c r="Z386" i="3"/>
  <c r="Z385" i="3"/>
  <c r="Z384" i="3"/>
  <c r="Z383" i="3"/>
  <c r="Z382" i="3"/>
  <c r="Z381" i="3"/>
  <c r="Z380" i="3"/>
  <c r="Z379" i="3"/>
  <c r="Z378" i="3"/>
  <c r="Z377" i="3"/>
  <c r="Z376" i="3"/>
  <c r="Z375" i="3"/>
  <c r="Z374" i="3"/>
  <c r="Z373" i="3"/>
  <c r="Z372" i="3"/>
  <c r="Z371" i="3"/>
  <c r="Z370" i="3"/>
  <c r="Z369" i="3"/>
  <c r="Z368" i="3"/>
  <c r="Z367" i="3"/>
  <c r="Z366" i="3"/>
  <c r="Z365" i="3"/>
  <c r="Z364" i="3"/>
  <c r="Z363" i="3"/>
  <c r="Z362" i="3"/>
  <c r="Z361" i="3"/>
  <c r="Z360" i="3"/>
  <c r="Z359" i="3"/>
  <c r="Z358" i="3"/>
  <c r="Z357" i="3"/>
  <c r="Z356" i="3"/>
  <c r="Z355" i="3"/>
  <c r="Z354" i="3"/>
  <c r="Z353" i="3"/>
  <c r="Z352" i="3"/>
  <c r="Z351" i="3"/>
  <c r="Z350" i="3"/>
  <c r="Z349" i="3"/>
  <c r="Z348" i="3"/>
  <c r="Z347" i="3"/>
  <c r="Z346" i="3"/>
  <c r="Z345" i="3"/>
  <c r="Z344" i="3"/>
  <c r="Z343" i="3"/>
  <c r="Z342" i="3"/>
  <c r="Z341" i="3"/>
  <c r="Z340" i="3"/>
  <c r="Z339" i="3"/>
  <c r="Z338" i="3"/>
  <c r="Z337" i="3"/>
  <c r="Z336" i="3"/>
  <c r="Z335" i="3"/>
  <c r="Z334" i="3"/>
  <c r="Z333" i="3"/>
  <c r="Z332" i="3"/>
  <c r="Z331" i="3"/>
  <c r="Z330" i="3"/>
  <c r="Z329" i="3"/>
  <c r="Z328" i="3"/>
  <c r="Z327" i="3"/>
  <c r="Z326" i="3"/>
  <c r="Z325" i="3"/>
  <c r="Z324" i="3"/>
  <c r="Z323" i="3"/>
  <c r="Z322" i="3"/>
  <c r="Z321" i="3"/>
  <c r="Z320" i="3"/>
  <c r="Z319" i="3"/>
  <c r="Z318" i="3"/>
  <c r="Z317" i="3"/>
  <c r="Z316" i="3"/>
  <c r="Z315" i="3"/>
  <c r="Z314" i="3"/>
  <c r="Z313" i="3"/>
  <c r="Z312" i="3"/>
  <c r="Z311" i="3"/>
  <c r="Z310" i="3"/>
  <c r="Z309" i="3"/>
  <c r="Z308" i="3"/>
  <c r="Z307" i="3"/>
  <c r="Z306" i="3"/>
  <c r="Z305" i="3"/>
  <c r="Z304" i="3"/>
  <c r="Z303" i="3"/>
  <c r="Z302" i="3"/>
  <c r="Z301" i="3"/>
  <c r="Z300" i="3"/>
  <c r="Z299" i="3"/>
  <c r="Z298" i="3"/>
  <c r="Z297" i="3"/>
  <c r="Z296" i="3"/>
  <c r="Z295" i="3"/>
  <c r="Z294" i="3"/>
  <c r="Z293" i="3"/>
  <c r="Z292" i="3"/>
  <c r="Z291" i="3"/>
  <c r="Z290" i="3"/>
  <c r="Z289" i="3"/>
  <c r="Z288" i="3"/>
  <c r="Z287" i="3"/>
  <c r="Z286" i="3"/>
  <c r="Z285" i="3"/>
  <c r="Z284" i="3"/>
  <c r="Z283" i="3"/>
  <c r="Z282" i="3"/>
  <c r="Z281" i="3"/>
  <c r="Z280" i="3"/>
  <c r="Z279" i="3"/>
  <c r="Z278" i="3"/>
  <c r="Z277" i="3"/>
  <c r="Z276" i="3"/>
  <c r="Z275" i="3"/>
  <c r="Z274" i="3"/>
  <c r="Z273" i="3"/>
  <c r="Z272" i="3"/>
  <c r="Z271" i="3"/>
  <c r="Z270" i="3"/>
  <c r="Z269" i="3"/>
  <c r="Z268" i="3"/>
  <c r="Z267" i="3"/>
  <c r="Z266" i="3"/>
  <c r="Z265" i="3"/>
  <c r="Z264" i="3"/>
  <c r="Z263" i="3"/>
  <c r="Z262" i="3"/>
  <c r="Z261" i="3"/>
  <c r="Z260" i="3"/>
  <c r="Z259" i="3"/>
  <c r="Z258" i="3"/>
  <c r="Z257" i="3"/>
  <c r="Z256" i="3"/>
  <c r="Z255" i="3"/>
  <c r="Z254" i="3"/>
  <c r="Z253" i="3"/>
  <c r="Z252" i="3"/>
  <c r="Z251" i="3"/>
  <c r="Z250" i="3"/>
  <c r="Z249" i="3"/>
  <c r="Z248" i="3"/>
  <c r="Z247" i="3"/>
  <c r="Z246" i="3"/>
  <c r="Z245" i="3"/>
  <c r="Z244" i="3"/>
  <c r="Z243" i="3"/>
  <c r="Z242" i="3"/>
  <c r="Z241" i="3"/>
  <c r="Z240" i="3"/>
  <c r="Z239" i="3"/>
  <c r="Z238" i="3"/>
  <c r="Z237" i="3"/>
  <c r="Z236" i="3"/>
  <c r="Z235" i="3"/>
  <c r="Z234" i="3"/>
  <c r="Z233" i="3"/>
  <c r="Z232" i="3"/>
  <c r="Z231" i="3"/>
  <c r="Z230" i="3"/>
  <c r="Z229" i="3"/>
  <c r="Z228" i="3"/>
  <c r="Z227" i="3"/>
  <c r="Z226" i="3"/>
  <c r="Z225" i="3"/>
  <c r="Z224" i="3"/>
  <c r="Z223" i="3"/>
  <c r="Z222" i="3"/>
  <c r="Z221" i="3"/>
  <c r="Z220" i="3"/>
  <c r="Z219" i="3"/>
  <c r="Z218" i="3"/>
  <c r="Z217" i="3"/>
  <c r="Z216" i="3"/>
  <c r="Z215" i="3"/>
  <c r="Z214" i="3"/>
  <c r="Z213" i="3"/>
  <c r="Z212" i="3"/>
  <c r="Z211" i="3"/>
  <c r="Z210" i="3"/>
  <c r="Z209" i="3"/>
  <c r="Z208" i="3"/>
  <c r="Z207" i="3"/>
  <c r="Z206" i="3"/>
  <c r="Z205" i="3"/>
  <c r="Z204" i="3"/>
  <c r="Z203" i="3"/>
  <c r="Z202" i="3"/>
  <c r="Z201" i="3"/>
  <c r="Z200" i="3"/>
  <c r="Z199" i="3"/>
  <c r="Z198" i="3"/>
  <c r="Z197" i="3"/>
  <c r="Z196" i="3"/>
  <c r="Z195" i="3"/>
  <c r="Z194" i="3"/>
  <c r="Z193" i="3"/>
  <c r="Z192" i="3"/>
  <c r="Z191" i="3"/>
  <c r="Z190" i="3"/>
  <c r="Z189" i="3"/>
  <c r="Z188" i="3"/>
  <c r="Z187" i="3"/>
  <c r="Z186" i="3"/>
  <c r="Z185" i="3"/>
  <c r="Z184" i="3"/>
  <c r="Z183" i="3"/>
  <c r="Z182" i="3"/>
  <c r="Z181" i="3"/>
  <c r="Z180" i="3"/>
  <c r="Z179" i="3"/>
  <c r="Z178" i="3"/>
  <c r="Z177" i="3"/>
  <c r="Z176" i="3"/>
  <c r="Z175" i="3"/>
  <c r="Z174" i="3"/>
  <c r="Z173" i="3"/>
  <c r="Z172" i="3"/>
  <c r="Z171" i="3"/>
  <c r="Z170" i="3"/>
  <c r="Z169" i="3"/>
  <c r="Z168" i="3"/>
  <c r="Z167" i="3"/>
  <c r="Z166" i="3"/>
  <c r="Z165" i="3"/>
  <c r="Z164" i="3"/>
  <c r="Z163" i="3"/>
  <c r="Z162" i="3"/>
  <c r="Z161" i="3"/>
  <c r="Z160" i="3"/>
  <c r="Z159" i="3"/>
  <c r="Z158" i="3"/>
  <c r="Z157" i="3"/>
  <c r="Z156" i="3"/>
  <c r="Z155" i="3"/>
  <c r="Z154" i="3"/>
  <c r="Z153" i="3"/>
  <c r="Z152" i="3"/>
  <c r="Z151" i="3"/>
  <c r="Z150" i="3"/>
  <c r="Z149" i="3"/>
  <c r="Z148" i="3"/>
  <c r="Z147" i="3"/>
  <c r="Z146" i="3"/>
  <c r="Z145" i="3"/>
  <c r="Z144" i="3"/>
  <c r="Z143" i="3"/>
  <c r="Z142" i="3"/>
  <c r="Z141" i="3"/>
  <c r="Z140" i="3"/>
  <c r="Z139" i="3"/>
  <c r="Z138" i="3"/>
  <c r="Z137" i="3"/>
  <c r="Z136" i="3"/>
  <c r="Z135" i="3"/>
  <c r="Z134" i="3"/>
  <c r="Z133" i="3"/>
  <c r="Z132" i="3"/>
  <c r="Z131" i="3"/>
  <c r="Z130" i="3"/>
  <c r="Z129" i="3"/>
  <c r="Z128" i="3"/>
  <c r="Z127" i="3"/>
  <c r="Z126" i="3"/>
  <c r="Z125" i="3"/>
  <c r="Z124" i="3"/>
  <c r="Z123" i="3"/>
  <c r="Z122" i="3"/>
  <c r="Z121" i="3"/>
  <c r="Z120" i="3"/>
  <c r="Z119" i="3"/>
  <c r="Z118" i="3"/>
  <c r="Z117" i="3"/>
  <c r="Z116" i="3"/>
  <c r="Z115" i="3"/>
  <c r="Z114" i="3"/>
  <c r="Z113" i="3"/>
  <c r="Z112" i="3"/>
  <c r="Z111" i="3"/>
  <c r="Z110" i="3"/>
  <c r="Z109" i="3"/>
  <c r="Z108" i="3"/>
  <c r="Z107" i="3"/>
  <c r="Z106" i="3"/>
  <c r="Z105" i="3"/>
  <c r="Z104" i="3"/>
  <c r="Z103" i="3"/>
  <c r="Z102" i="3"/>
  <c r="Z101" i="3"/>
  <c r="Z100" i="3"/>
  <c r="Z99" i="3"/>
  <c r="Z98" i="3"/>
  <c r="Z97" i="3"/>
  <c r="Z96" i="3"/>
  <c r="Z95" i="3"/>
  <c r="Z94" i="3"/>
  <c r="Z93" i="3"/>
  <c r="Z92" i="3"/>
  <c r="Z91" i="3"/>
  <c r="Z90" i="3"/>
  <c r="Z89" i="3"/>
  <c r="Z88" i="3"/>
  <c r="Z87" i="3"/>
  <c r="Z86" i="3"/>
  <c r="Z85" i="3"/>
  <c r="Z84" i="3"/>
  <c r="Z83" i="3"/>
  <c r="Z82" i="3"/>
  <c r="Z81" i="3"/>
  <c r="Z80" i="3"/>
  <c r="Z79" i="3"/>
  <c r="Z78" i="3"/>
  <c r="Z77" i="3"/>
  <c r="Z76" i="3"/>
  <c r="Z75" i="3"/>
  <c r="Z74" i="3"/>
  <c r="Z73" i="3"/>
  <c r="Z72" i="3"/>
  <c r="Z71" i="3"/>
  <c r="Z70" i="3"/>
  <c r="Z69" i="3"/>
  <c r="Z68" i="3"/>
  <c r="Z67" i="3"/>
  <c r="Z66" i="3"/>
  <c r="Z65" i="3"/>
  <c r="Z64" i="3"/>
  <c r="Z63" i="3"/>
  <c r="Z62" i="3"/>
  <c r="Z61" i="3"/>
  <c r="Z60" i="3"/>
  <c r="Z59" i="3"/>
  <c r="Z58" i="3"/>
  <c r="Z57" i="3"/>
  <c r="Z56" i="3"/>
  <c r="Z55" i="3"/>
  <c r="Z54" i="3"/>
  <c r="Z53" i="3"/>
  <c r="Z52" i="3"/>
  <c r="Z51" i="3"/>
  <c r="Z50" i="3"/>
  <c r="Z49" i="3"/>
  <c r="Z48" i="3"/>
  <c r="Z47" i="3"/>
  <c r="Z46" i="3"/>
  <c r="Z45" i="3"/>
  <c r="Z44" i="3"/>
  <c r="Z43" i="3"/>
  <c r="Z42" i="3"/>
  <c r="Z41" i="3"/>
  <c r="Z40" i="3"/>
  <c r="Z39" i="3"/>
  <c r="Z38" i="3"/>
  <c r="Z37" i="3"/>
  <c r="Z36" i="3"/>
  <c r="Z35" i="3"/>
  <c r="Z34" i="3"/>
  <c r="Z33" i="3"/>
  <c r="Z32" i="3"/>
  <c r="Z31" i="3"/>
  <c r="Z30" i="3"/>
  <c r="Z29" i="3"/>
  <c r="Z28" i="3"/>
  <c r="Z27" i="3"/>
  <c r="Z26" i="3"/>
  <c r="Z25" i="3"/>
  <c r="Z24" i="3"/>
  <c r="Z23" i="3"/>
  <c r="Z22" i="3"/>
  <c r="Z21" i="3"/>
  <c r="Z20" i="3"/>
  <c r="Z19" i="3"/>
  <c r="Z18" i="3"/>
  <c r="Z17" i="3"/>
  <c r="Z16" i="3"/>
  <c r="Z15" i="3"/>
  <c r="Z14" i="3"/>
  <c r="Z13" i="3"/>
  <c r="Z12" i="3"/>
  <c r="D8" i="3" l="1"/>
  <c r="Z12" i="2"/>
  <c r="Z13" i="2" s="1"/>
  <c r="Z14" i="2" s="1"/>
  <c r="X8" i="3"/>
  <c r="X11" i="3" s="1"/>
  <c r="B60" i="5"/>
  <c r="B61" i="5"/>
  <c r="U988" i="3"/>
  <c r="U956" i="3"/>
  <c r="U935" i="3"/>
  <c r="U919" i="3"/>
  <c r="U903" i="3"/>
  <c r="U887" i="3"/>
  <c r="U871" i="3"/>
  <c r="U855" i="3"/>
  <c r="U839" i="3"/>
  <c r="U823" i="3"/>
  <c r="U807" i="3"/>
  <c r="U791" i="3"/>
  <c r="U1010" i="3"/>
  <c r="U1009" i="3"/>
  <c r="U1008" i="3"/>
  <c r="U1007" i="3"/>
  <c r="U1006" i="3"/>
  <c r="U1005" i="3"/>
  <c r="U1004" i="3"/>
  <c r="U1003" i="3"/>
  <c r="U1002" i="3"/>
  <c r="U1001" i="3"/>
  <c r="U1000" i="3"/>
  <c r="U999" i="3"/>
  <c r="U998" i="3"/>
  <c r="U997" i="3"/>
  <c r="U996" i="3"/>
  <c r="U995" i="3"/>
  <c r="U994" i="3"/>
  <c r="U993" i="3"/>
  <c r="U992" i="3"/>
  <c r="U991" i="3"/>
  <c r="U990" i="3"/>
  <c r="U989" i="3"/>
  <c r="U987" i="3"/>
  <c r="U986" i="3"/>
  <c r="U985" i="3"/>
  <c r="U984" i="3"/>
  <c r="U983" i="3"/>
  <c r="U982" i="3"/>
  <c r="U981" i="3"/>
  <c r="U980" i="3"/>
  <c r="U979" i="3"/>
  <c r="U978" i="3"/>
  <c r="U977" i="3"/>
  <c r="U976" i="3"/>
  <c r="U975" i="3"/>
  <c r="U974" i="3"/>
  <c r="U973" i="3"/>
  <c r="U972" i="3"/>
  <c r="U971" i="3"/>
  <c r="U970" i="3"/>
  <c r="U969" i="3"/>
  <c r="U968" i="3"/>
  <c r="U967" i="3"/>
  <c r="U966" i="3"/>
  <c r="U965" i="3"/>
  <c r="U964" i="3"/>
  <c r="U963" i="3"/>
  <c r="U962" i="3"/>
  <c r="U961" i="3"/>
  <c r="U960" i="3"/>
  <c r="U959" i="3"/>
  <c r="U958" i="3"/>
  <c r="U957" i="3"/>
  <c r="U955" i="3"/>
  <c r="U954" i="3"/>
  <c r="U953" i="3"/>
  <c r="U952" i="3"/>
  <c r="U951" i="3"/>
  <c r="U950" i="3"/>
  <c r="U949" i="3"/>
  <c r="U948" i="3"/>
  <c r="U947" i="3"/>
  <c r="U946" i="3"/>
  <c r="U945" i="3"/>
  <c r="U944" i="3"/>
  <c r="U943" i="3"/>
  <c r="U942" i="3"/>
  <c r="U941" i="3"/>
  <c r="U940" i="3"/>
  <c r="U939" i="3"/>
  <c r="U938" i="3"/>
  <c r="U937" i="3"/>
  <c r="U936" i="3"/>
  <c r="U934" i="3"/>
  <c r="U933" i="3"/>
  <c r="U932" i="3"/>
  <c r="U931" i="3"/>
  <c r="U930" i="3"/>
  <c r="U929" i="3"/>
  <c r="U928" i="3"/>
  <c r="U927" i="3"/>
  <c r="U926" i="3"/>
  <c r="U925" i="3"/>
  <c r="U924" i="3"/>
  <c r="U923" i="3"/>
  <c r="U922" i="3"/>
  <c r="U921" i="3"/>
  <c r="U920" i="3"/>
  <c r="U918" i="3"/>
  <c r="U917" i="3"/>
  <c r="U916" i="3"/>
  <c r="U915" i="3"/>
  <c r="U914" i="3"/>
  <c r="U913" i="3"/>
  <c r="U912" i="3"/>
  <c r="U911" i="3"/>
  <c r="U910" i="3"/>
  <c r="U909" i="3"/>
  <c r="U908" i="3"/>
  <c r="U907" i="3"/>
  <c r="U906" i="3"/>
  <c r="U905" i="3"/>
  <c r="U904" i="3"/>
  <c r="U902" i="3"/>
  <c r="U901" i="3"/>
  <c r="U900" i="3"/>
  <c r="U899" i="3"/>
  <c r="U898" i="3"/>
  <c r="U897" i="3"/>
  <c r="U896" i="3"/>
  <c r="U895" i="3"/>
  <c r="U894" i="3"/>
  <c r="U893" i="3"/>
  <c r="U892" i="3"/>
  <c r="U891" i="3"/>
  <c r="U890" i="3"/>
  <c r="U889" i="3"/>
  <c r="U888" i="3"/>
  <c r="U886" i="3"/>
  <c r="U885" i="3"/>
  <c r="U884" i="3"/>
  <c r="U883" i="3"/>
  <c r="U882" i="3"/>
  <c r="U881" i="3"/>
  <c r="U880" i="3"/>
  <c r="U879" i="3"/>
  <c r="U878" i="3"/>
  <c r="U877" i="3"/>
  <c r="U876" i="3"/>
  <c r="U875" i="3"/>
  <c r="U874" i="3"/>
  <c r="U873" i="3"/>
  <c r="U872" i="3"/>
  <c r="U870" i="3"/>
  <c r="U869" i="3"/>
  <c r="U868" i="3"/>
  <c r="U867" i="3"/>
  <c r="U866" i="3"/>
  <c r="U865" i="3"/>
  <c r="U864" i="3"/>
  <c r="U863" i="3"/>
  <c r="U862" i="3"/>
  <c r="U861" i="3"/>
  <c r="U860" i="3"/>
  <c r="U859" i="3"/>
  <c r="U858" i="3"/>
  <c r="U857" i="3"/>
  <c r="U856" i="3"/>
  <c r="U854" i="3"/>
  <c r="U853" i="3"/>
  <c r="U852" i="3"/>
  <c r="U851" i="3"/>
  <c r="U850" i="3"/>
  <c r="U849" i="3"/>
  <c r="U848" i="3"/>
  <c r="U847" i="3"/>
  <c r="U846" i="3"/>
  <c r="U845" i="3"/>
  <c r="U844" i="3"/>
  <c r="U843" i="3"/>
  <c r="U842" i="3"/>
  <c r="U841" i="3"/>
  <c r="U840" i="3"/>
  <c r="U838" i="3"/>
  <c r="U837" i="3"/>
  <c r="U836" i="3"/>
  <c r="U835" i="3"/>
  <c r="U834" i="3"/>
  <c r="U833" i="3"/>
  <c r="U832" i="3"/>
  <c r="U831" i="3"/>
  <c r="U830" i="3"/>
  <c r="U829" i="3"/>
  <c r="U828" i="3"/>
  <c r="U827" i="3"/>
  <c r="U826" i="3"/>
  <c r="U825" i="3"/>
  <c r="U824" i="3"/>
  <c r="U822" i="3"/>
  <c r="U821" i="3"/>
  <c r="U820" i="3"/>
  <c r="U819" i="3"/>
  <c r="U818" i="3"/>
  <c r="U817" i="3"/>
  <c r="U816" i="3"/>
  <c r="U815" i="3"/>
  <c r="U814" i="3"/>
  <c r="U813" i="3"/>
  <c r="U812" i="3"/>
  <c r="U811" i="3"/>
  <c r="U810" i="3"/>
  <c r="U809" i="3"/>
  <c r="U808" i="3"/>
  <c r="U806" i="3"/>
  <c r="U805" i="3"/>
  <c r="U804" i="3"/>
  <c r="U803" i="3"/>
  <c r="U802" i="3"/>
  <c r="U801" i="3"/>
  <c r="U800" i="3"/>
  <c r="U799" i="3"/>
  <c r="U798" i="3"/>
  <c r="U797" i="3"/>
  <c r="U796" i="3"/>
  <c r="U795" i="3"/>
  <c r="U794" i="3"/>
  <c r="U793" i="3"/>
  <c r="U792" i="3"/>
  <c r="U790" i="3"/>
  <c r="U789" i="3"/>
  <c r="U788" i="3"/>
  <c r="U787" i="3"/>
  <c r="U786" i="3"/>
  <c r="U785" i="3"/>
  <c r="U784" i="3"/>
  <c r="U783" i="3"/>
  <c r="U782" i="3"/>
  <c r="U781" i="3"/>
  <c r="U780" i="3"/>
  <c r="U779" i="3"/>
  <c r="U778" i="3"/>
  <c r="U777" i="3"/>
  <c r="U776" i="3"/>
  <c r="U775" i="3"/>
  <c r="U774" i="3"/>
  <c r="U773" i="3"/>
  <c r="U772" i="3"/>
  <c r="U771" i="3"/>
  <c r="U770" i="3"/>
  <c r="U769" i="3"/>
  <c r="U768" i="3"/>
  <c r="U767" i="3"/>
  <c r="U766" i="3"/>
  <c r="U765" i="3"/>
  <c r="U764" i="3"/>
  <c r="U763" i="3"/>
  <c r="U762" i="3"/>
  <c r="U761" i="3"/>
  <c r="U760" i="3"/>
  <c r="U759" i="3"/>
  <c r="U758" i="3"/>
  <c r="U757" i="3"/>
  <c r="U756" i="3"/>
  <c r="U755" i="3"/>
  <c r="U754" i="3"/>
  <c r="U753" i="3"/>
  <c r="U752" i="3"/>
  <c r="U751" i="3"/>
  <c r="U750" i="3"/>
  <c r="U749" i="3"/>
  <c r="U748" i="3"/>
  <c r="U747" i="3"/>
  <c r="U746" i="3"/>
  <c r="U745" i="3"/>
  <c r="U744" i="3"/>
  <c r="U743" i="3"/>
  <c r="U742" i="3"/>
  <c r="U741" i="3"/>
  <c r="U740" i="3"/>
  <c r="U739" i="3"/>
  <c r="U738" i="3"/>
  <c r="U737" i="3"/>
  <c r="U736" i="3"/>
  <c r="U735" i="3"/>
  <c r="U734" i="3"/>
  <c r="U733" i="3"/>
  <c r="U732" i="3"/>
  <c r="U731" i="3"/>
  <c r="U730" i="3"/>
  <c r="U729" i="3"/>
  <c r="U728" i="3"/>
  <c r="U727" i="3"/>
  <c r="U726" i="3"/>
  <c r="U725" i="3"/>
  <c r="U724" i="3"/>
  <c r="U723" i="3"/>
  <c r="U722" i="3"/>
  <c r="U721" i="3"/>
  <c r="U720" i="3"/>
  <c r="U719" i="3"/>
  <c r="U718" i="3"/>
  <c r="U717" i="3"/>
  <c r="U716" i="3"/>
  <c r="U715" i="3"/>
  <c r="U714" i="3"/>
  <c r="U713" i="3"/>
  <c r="U712" i="3"/>
  <c r="U711" i="3"/>
  <c r="U710" i="3"/>
  <c r="U709" i="3"/>
  <c r="U708" i="3"/>
  <c r="U707" i="3"/>
  <c r="U706" i="3"/>
  <c r="U705" i="3"/>
  <c r="U704" i="3"/>
  <c r="U703" i="3"/>
  <c r="U702" i="3"/>
  <c r="U701" i="3"/>
  <c r="U700" i="3"/>
  <c r="U699" i="3"/>
  <c r="U698" i="3"/>
  <c r="U697" i="3"/>
  <c r="U696" i="3"/>
  <c r="U695" i="3"/>
  <c r="U694" i="3"/>
  <c r="U693" i="3"/>
  <c r="U692" i="3"/>
  <c r="U691" i="3"/>
  <c r="U690" i="3"/>
  <c r="U689" i="3"/>
  <c r="U688" i="3"/>
  <c r="U687" i="3"/>
  <c r="U686" i="3"/>
  <c r="U685" i="3"/>
  <c r="U684" i="3"/>
  <c r="U683" i="3"/>
  <c r="U682" i="3"/>
  <c r="U681" i="3"/>
  <c r="U680" i="3"/>
  <c r="U679" i="3"/>
  <c r="U678" i="3"/>
  <c r="U677" i="3"/>
  <c r="U676" i="3"/>
  <c r="U675" i="3"/>
  <c r="U674" i="3"/>
  <c r="U673" i="3"/>
  <c r="U672" i="3"/>
  <c r="U671" i="3"/>
  <c r="U670" i="3"/>
  <c r="U669" i="3"/>
  <c r="U668" i="3"/>
  <c r="U667" i="3"/>
  <c r="U666" i="3"/>
  <c r="U665" i="3"/>
  <c r="U664" i="3"/>
  <c r="U663" i="3"/>
  <c r="U662" i="3"/>
  <c r="U661" i="3"/>
  <c r="U660" i="3"/>
  <c r="U659" i="3"/>
  <c r="U658" i="3"/>
  <c r="U657" i="3"/>
  <c r="U656" i="3"/>
  <c r="U655" i="3"/>
  <c r="U654" i="3"/>
  <c r="U653" i="3"/>
  <c r="U652" i="3"/>
  <c r="U651" i="3"/>
  <c r="U650" i="3"/>
  <c r="U649" i="3"/>
  <c r="U648" i="3"/>
  <c r="U647" i="3"/>
  <c r="U646" i="3"/>
  <c r="U645" i="3"/>
  <c r="U644" i="3"/>
  <c r="U643" i="3"/>
  <c r="U642" i="3"/>
  <c r="U641" i="3"/>
  <c r="U640" i="3"/>
  <c r="U639" i="3"/>
  <c r="U638" i="3"/>
  <c r="U637" i="3"/>
  <c r="U636" i="3"/>
  <c r="U635" i="3"/>
  <c r="U634" i="3"/>
  <c r="U633" i="3"/>
  <c r="U632" i="3"/>
  <c r="U631" i="3"/>
  <c r="U630" i="3"/>
  <c r="U629" i="3"/>
  <c r="U628" i="3"/>
  <c r="U627" i="3"/>
  <c r="U626" i="3"/>
  <c r="U625" i="3"/>
  <c r="U624" i="3"/>
  <c r="U623" i="3"/>
  <c r="U622" i="3"/>
  <c r="U621" i="3"/>
  <c r="U620" i="3"/>
  <c r="U619" i="3"/>
  <c r="U618" i="3"/>
  <c r="U617" i="3"/>
  <c r="U616" i="3"/>
  <c r="U615" i="3"/>
  <c r="U614" i="3"/>
  <c r="U613" i="3"/>
  <c r="U612" i="3"/>
  <c r="U611" i="3"/>
  <c r="U610" i="3"/>
  <c r="U609" i="3"/>
  <c r="U608" i="3"/>
  <c r="U607" i="3"/>
  <c r="U606" i="3"/>
  <c r="U605" i="3"/>
  <c r="U604" i="3"/>
  <c r="U603" i="3"/>
  <c r="U602" i="3"/>
  <c r="U601" i="3"/>
  <c r="U600" i="3"/>
  <c r="U599" i="3"/>
  <c r="U598" i="3"/>
  <c r="U597" i="3"/>
  <c r="U596" i="3"/>
  <c r="U595" i="3"/>
  <c r="U594" i="3"/>
  <c r="U593" i="3"/>
  <c r="U592" i="3"/>
  <c r="U591" i="3"/>
  <c r="U590" i="3"/>
  <c r="U589" i="3"/>
  <c r="U588" i="3"/>
  <c r="U587" i="3"/>
  <c r="U586" i="3"/>
  <c r="U585" i="3"/>
  <c r="U584" i="3"/>
  <c r="U583" i="3"/>
  <c r="U582" i="3"/>
  <c r="U581" i="3"/>
  <c r="U580" i="3"/>
  <c r="U579" i="3"/>
  <c r="U578" i="3"/>
  <c r="U577" i="3"/>
  <c r="U576" i="3"/>
  <c r="U575" i="3"/>
  <c r="U574" i="3"/>
  <c r="U573" i="3"/>
  <c r="U572" i="3"/>
  <c r="U571" i="3"/>
  <c r="U570" i="3"/>
  <c r="U569" i="3"/>
  <c r="U568" i="3"/>
  <c r="U567" i="3"/>
  <c r="U566" i="3"/>
  <c r="U565" i="3"/>
  <c r="U564" i="3"/>
  <c r="U563" i="3"/>
  <c r="U562" i="3"/>
  <c r="U561" i="3"/>
  <c r="U560" i="3"/>
  <c r="U559" i="3"/>
  <c r="U558" i="3"/>
  <c r="U557" i="3"/>
  <c r="U556" i="3"/>
  <c r="U555" i="3"/>
  <c r="U554" i="3"/>
  <c r="U553" i="3"/>
  <c r="U552" i="3"/>
  <c r="U551" i="3"/>
  <c r="U550" i="3"/>
  <c r="U549" i="3"/>
  <c r="U548" i="3"/>
  <c r="U547" i="3"/>
  <c r="U546" i="3"/>
  <c r="U545" i="3"/>
  <c r="U544" i="3"/>
  <c r="U543" i="3"/>
  <c r="U542" i="3"/>
  <c r="U541" i="3"/>
  <c r="U540" i="3"/>
  <c r="U539" i="3"/>
  <c r="U538" i="3"/>
  <c r="U537" i="3"/>
  <c r="U536" i="3"/>
  <c r="U535" i="3"/>
  <c r="U534" i="3"/>
  <c r="U533" i="3"/>
  <c r="U532" i="3"/>
  <c r="U531" i="3"/>
  <c r="U530" i="3"/>
  <c r="U529" i="3"/>
  <c r="U528" i="3"/>
  <c r="U527" i="3"/>
  <c r="U526" i="3"/>
  <c r="U525" i="3"/>
  <c r="U524" i="3"/>
  <c r="U523" i="3"/>
  <c r="U522" i="3"/>
  <c r="U521" i="3"/>
  <c r="U520" i="3"/>
  <c r="U519" i="3"/>
  <c r="U518" i="3"/>
  <c r="U517" i="3"/>
  <c r="U516" i="3"/>
  <c r="U515" i="3"/>
  <c r="U514" i="3"/>
  <c r="U513" i="3"/>
  <c r="U512" i="3"/>
  <c r="U511" i="3"/>
  <c r="U510" i="3"/>
  <c r="U509" i="3"/>
  <c r="U508" i="3"/>
  <c r="U507" i="3"/>
  <c r="U506" i="3"/>
  <c r="U505" i="3"/>
  <c r="U504" i="3"/>
  <c r="U503" i="3"/>
  <c r="U502" i="3"/>
  <c r="U501" i="3"/>
  <c r="U500" i="3"/>
  <c r="U499" i="3"/>
  <c r="U498" i="3"/>
  <c r="U497" i="3"/>
  <c r="U496" i="3"/>
  <c r="U495" i="3"/>
  <c r="U494" i="3"/>
  <c r="U493" i="3"/>
  <c r="U492" i="3"/>
  <c r="U491" i="3"/>
  <c r="U490" i="3"/>
  <c r="U489" i="3"/>
  <c r="U488" i="3"/>
  <c r="U487" i="3"/>
  <c r="U486" i="3"/>
  <c r="U485" i="3"/>
  <c r="U484" i="3"/>
  <c r="U483" i="3"/>
  <c r="U482" i="3"/>
  <c r="U481" i="3"/>
  <c r="U480" i="3"/>
  <c r="U479" i="3"/>
  <c r="U478" i="3"/>
  <c r="U477" i="3"/>
  <c r="U476" i="3"/>
  <c r="U475" i="3"/>
  <c r="U474" i="3"/>
  <c r="U473" i="3"/>
  <c r="U472" i="3"/>
  <c r="U471" i="3"/>
  <c r="U470" i="3"/>
  <c r="U469" i="3"/>
  <c r="U468" i="3"/>
  <c r="U467" i="3"/>
  <c r="U466" i="3"/>
  <c r="U465" i="3"/>
  <c r="U464" i="3"/>
  <c r="U463" i="3"/>
  <c r="U462" i="3"/>
  <c r="U461" i="3"/>
  <c r="U460" i="3"/>
  <c r="U459" i="3"/>
  <c r="U458" i="3"/>
  <c r="U457" i="3"/>
  <c r="U456" i="3"/>
  <c r="U455" i="3"/>
  <c r="U454" i="3"/>
  <c r="U453" i="3"/>
  <c r="U452" i="3"/>
  <c r="U451" i="3"/>
  <c r="U450" i="3"/>
  <c r="U449" i="3"/>
  <c r="U448" i="3"/>
  <c r="U447" i="3"/>
  <c r="U446" i="3"/>
  <c r="U445" i="3"/>
  <c r="U444" i="3"/>
  <c r="U443" i="3"/>
  <c r="U442" i="3"/>
  <c r="U441" i="3"/>
  <c r="U440" i="3"/>
  <c r="U439" i="3"/>
  <c r="U438" i="3"/>
  <c r="U437" i="3"/>
  <c r="U436" i="3"/>
  <c r="U435" i="3"/>
  <c r="U434" i="3"/>
  <c r="U433" i="3"/>
  <c r="U432" i="3"/>
  <c r="U431" i="3"/>
  <c r="U430" i="3"/>
  <c r="U429" i="3"/>
  <c r="U428" i="3"/>
  <c r="U427" i="3"/>
  <c r="U426" i="3"/>
  <c r="U425" i="3"/>
  <c r="U424" i="3"/>
  <c r="U423" i="3"/>
  <c r="U422" i="3"/>
  <c r="U421" i="3"/>
  <c r="U420" i="3"/>
  <c r="U419" i="3"/>
  <c r="U418" i="3"/>
  <c r="U417" i="3"/>
  <c r="U416" i="3"/>
  <c r="U415" i="3"/>
  <c r="U414" i="3"/>
  <c r="U413" i="3"/>
  <c r="U412" i="3"/>
  <c r="U411" i="3"/>
  <c r="U410" i="3"/>
  <c r="U409" i="3"/>
  <c r="U408" i="3"/>
  <c r="U407" i="3"/>
  <c r="U406" i="3"/>
  <c r="U405" i="3"/>
  <c r="U404" i="3"/>
  <c r="U403" i="3"/>
  <c r="U402" i="3"/>
  <c r="U401" i="3"/>
  <c r="U400" i="3"/>
  <c r="U399" i="3"/>
  <c r="U398" i="3"/>
  <c r="U397" i="3"/>
  <c r="U396" i="3"/>
  <c r="U395" i="3"/>
  <c r="U394" i="3"/>
  <c r="U393" i="3"/>
  <c r="U392" i="3"/>
  <c r="U391" i="3"/>
  <c r="U390" i="3"/>
  <c r="U389" i="3"/>
  <c r="U388" i="3"/>
  <c r="U387" i="3"/>
  <c r="U386" i="3"/>
  <c r="U385" i="3"/>
  <c r="U384" i="3"/>
  <c r="U383" i="3"/>
  <c r="U382" i="3"/>
  <c r="U381" i="3"/>
  <c r="U380" i="3"/>
  <c r="U379" i="3"/>
  <c r="U378" i="3"/>
  <c r="U377" i="3"/>
  <c r="U376" i="3"/>
  <c r="U375" i="3"/>
  <c r="U374" i="3"/>
  <c r="U373" i="3"/>
  <c r="U372" i="3"/>
  <c r="U371" i="3"/>
  <c r="U370" i="3"/>
  <c r="U369" i="3"/>
  <c r="U368" i="3"/>
  <c r="U367" i="3"/>
  <c r="U366" i="3"/>
  <c r="U365" i="3"/>
  <c r="U364" i="3"/>
  <c r="U363" i="3"/>
  <c r="U362" i="3"/>
  <c r="U361" i="3"/>
  <c r="U360" i="3"/>
  <c r="U359" i="3"/>
  <c r="U358" i="3"/>
  <c r="U357" i="3"/>
  <c r="U356" i="3"/>
  <c r="U355" i="3"/>
  <c r="U354" i="3"/>
  <c r="U353" i="3"/>
  <c r="U352" i="3"/>
  <c r="U351" i="3"/>
  <c r="U350" i="3"/>
  <c r="U349" i="3"/>
  <c r="U348" i="3"/>
  <c r="U347" i="3"/>
  <c r="U346" i="3"/>
  <c r="U345" i="3"/>
  <c r="U344" i="3"/>
  <c r="U343" i="3"/>
  <c r="U342" i="3"/>
  <c r="U341" i="3"/>
  <c r="U340" i="3"/>
  <c r="U339" i="3"/>
  <c r="U338" i="3"/>
  <c r="U337" i="3"/>
  <c r="U336" i="3"/>
  <c r="U335" i="3"/>
  <c r="U334" i="3"/>
  <c r="U333" i="3"/>
  <c r="U332" i="3"/>
  <c r="U331" i="3"/>
  <c r="U330" i="3"/>
  <c r="U329" i="3"/>
  <c r="U328" i="3"/>
  <c r="U327" i="3"/>
  <c r="U326" i="3"/>
  <c r="U325" i="3"/>
  <c r="U324" i="3"/>
  <c r="U323" i="3"/>
  <c r="U322" i="3"/>
  <c r="U321" i="3"/>
  <c r="U320" i="3"/>
  <c r="U319" i="3"/>
  <c r="U318" i="3"/>
  <c r="U317" i="3"/>
  <c r="U316" i="3"/>
  <c r="U315" i="3"/>
  <c r="U314" i="3"/>
  <c r="U313" i="3"/>
  <c r="U312" i="3"/>
  <c r="U311" i="3"/>
  <c r="U310" i="3"/>
  <c r="U309" i="3"/>
  <c r="U308" i="3"/>
  <c r="U307" i="3"/>
  <c r="U306" i="3"/>
  <c r="U305" i="3"/>
  <c r="U304" i="3"/>
  <c r="U303" i="3"/>
  <c r="U302" i="3"/>
  <c r="U301" i="3"/>
  <c r="U300" i="3"/>
  <c r="U299" i="3"/>
  <c r="U298" i="3"/>
  <c r="U297" i="3"/>
  <c r="U296" i="3"/>
  <c r="U295" i="3"/>
  <c r="U294" i="3"/>
  <c r="U293" i="3"/>
  <c r="U292" i="3"/>
  <c r="U291" i="3"/>
  <c r="U290" i="3"/>
  <c r="U289" i="3"/>
  <c r="U288" i="3"/>
  <c r="U287" i="3"/>
  <c r="U286" i="3"/>
  <c r="U285" i="3"/>
  <c r="U284" i="3"/>
  <c r="U283" i="3"/>
  <c r="U282" i="3"/>
  <c r="U281" i="3"/>
  <c r="U280" i="3"/>
  <c r="U279" i="3"/>
  <c r="U278" i="3"/>
  <c r="U277" i="3"/>
  <c r="U276" i="3"/>
  <c r="U275" i="3"/>
  <c r="U274" i="3"/>
  <c r="U273" i="3"/>
  <c r="U272" i="3"/>
  <c r="U271" i="3"/>
  <c r="U270" i="3"/>
  <c r="U269" i="3"/>
  <c r="U268" i="3"/>
  <c r="U267" i="3"/>
  <c r="U266" i="3"/>
  <c r="U265" i="3"/>
  <c r="U264" i="3"/>
  <c r="U263" i="3"/>
  <c r="U262" i="3"/>
  <c r="U261" i="3"/>
  <c r="U260" i="3"/>
  <c r="U259" i="3"/>
  <c r="U258" i="3"/>
  <c r="U257" i="3"/>
  <c r="U256" i="3"/>
  <c r="U255" i="3"/>
  <c r="U254" i="3"/>
  <c r="U253" i="3"/>
  <c r="U252" i="3"/>
  <c r="U251" i="3"/>
  <c r="U250" i="3"/>
  <c r="U249" i="3"/>
  <c r="U248" i="3"/>
  <c r="U247" i="3"/>
  <c r="U246" i="3"/>
  <c r="U245" i="3"/>
  <c r="U244" i="3"/>
  <c r="U243" i="3"/>
  <c r="U242" i="3"/>
  <c r="U241" i="3"/>
  <c r="U240" i="3"/>
  <c r="U239" i="3"/>
  <c r="U238" i="3"/>
  <c r="U237" i="3"/>
  <c r="U236" i="3"/>
  <c r="U235" i="3"/>
  <c r="U234" i="3"/>
  <c r="U233" i="3"/>
  <c r="U232" i="3"/>
  <c r="U231" i="3"/>
  <c r="U230" i="3"/>
  <c r="U229" i="3"/>
  <c r="U228" i="3"/>
  <c r="U227" i="3"/>
  <c r="U226" i="3"/>
  <c r="U225" i="3"/>
  <c r="U224" i="3"/>
  <c r="U223" i="3"/>
  <c r="U222" i="3"/>
  <c r="U221" i="3"/>
  <c r="U220" i="3"/>
  <c r="U219" i="3"/>
  <c r="U218" i="3"/>
  <c r="U217" i="3"/>
  <c r="U216" i="3"/>
  <c r="U215" i="3"/>
  <c r="U214" i="3"/>
  <c r="U213" i="3"/>
  <c r="U212" i="3"/>
  <c r="U211" i="3"/>
  <c r="U210" i="3"/>
  <c r="U209" i="3"/>
  <c r="U208" i="3"/>
  <c r="U207" i="3"/>
  <c r="U206" i="3"/>
  <c r="U205" i="3"/>
  <c r="U204" i="3"/>
  <c r="U203" i="3"/>
  <c r="U202" i="3"/>
  <c r="U201" i="3"/>
  <c r="U200" i="3"/>
  <c r="U199" i="3"/>
  <c r="U198" i="3"/>
  <c r="U197" i="3"/>
  <c r="U196" i="3"/>
  <c r="U195" i="3"/>
  <c r="U194" i="3"/>
  <c r="U193" i="3"/>
  <c r="U192" i="3"/>
  <c r="U191" i="3"/>
  <c r="U190" i="3"/>
  <c r="U189" i="3"/>
  <c r="U188" i="3"/>
  <c r="U187" i="3"/>
  <c r="U186" i="3"/>
  <c r="U185" i="3"/>
  <c r="U184" i="3"/>
  <c r="U183" i="3"/>
  <c r="U182" i="3"/>
  <c r="U181" i="3"/>
  <c r="U180" i="3"/>
  <c r="U179" i="3"/>
  <c r="U178" i="3"/>
  <c r="U177" i="3"/>
  <c r="U176" i="3"/>
  <c r="U175" i="3"/>
  <c r="U174" i="3"/>
  <c r="U173" i="3"/>
  <c r="U172" i="3"/>
  <c r="U171" i="3"/>
  <c r="U170" i="3"/>
  <c r="U169" i="3"/>
  <c r="U168" i="3"/>
  <c r="U167" i="3"/>
  <c r="U166" i="3"/>
  <c r="U165" i="3"/>
  <c r="U164" i="3"/>
  <c r="U163" i="3"/>
  <c r="U162" i="3"/>
  <c r="U161" i="3"/>
  <c r="U160" i="3"/>
  <c r="U159" i="3"/>
  <c r="U158" i="3"/>
  <c r="U157" i="3"/>
  <c r="U156" i="3"/>
  <c r="U155" i="3"/>
  <c r="U154" i="3"/>
  <c r="U153" i="3"/>
  <c r="U152" i="3"/>
  <c r="U151" i="3"/>
  <c r="U150" i="3"/>
  <c r="U149" i="3"/>
  <c r="U148" i="3"/>
  <c r="U147" i="3"/>
  <c r="U146" i="3"/>
  <c r="U145" i="3"/>
  <c r="U144" i="3"/>
  <c r="U143" i="3"/>
  <c r="U142" i="3"/>
  <c r="U141" i="3"/>
  <c r="U140" i="3"/>
  <c r="U139" i="3"/>
  <c r="U138" i="3"/>
  <c r="U137" i="3"/>
  <c r="U136" i="3"/>
  <c r="U135" i="3"/>
  <c r="U134" i="3"/>
  <c r="U133" i="3"/>
  <c r="U132" i="3"/>
  <c r="U131" i="3"/>
  <c r="U130" i="3"/>
  <c r="U129" i="3"/>
  <c r="U128" i="3"/>
  <c r="U127" i="3"/>
  <c r="U126" i="3"/>
  <c r="U125" i="3"/>
  <c r="U124" i="3"/>
  <c r="U123" i="3"/>
  <c r="U122" i="3"/>
  <c r="U121" i="3"/>
  <c r="U120" i="3"/>
  <c r="U119" i="3"/>
  <c r="U118" i="3"/>
  <c r="U117" i="3"/>
  <c r="U116" i="3"/>
  <c r="U115" i="3"/>
  <c r="U114" i="3"/>
  <c r="U113" i="3"/>
  <c r="U112" i="3"/>
  <c r="U111" i="3"/>
  <c r="U110" i="3"/>
  <c r="U109" i="3"/>
  <c r="U108" i="3"/>
  <c r="U107" i="3"/>
  <c r="U106" i="3"/>
  <c r="U105" i="3"/>
  <c r="U104" i="3"/>
  <c r="U103" i="3"/>
  <c r="U102" i="3"/>
  <c r="U101" i="3"/>
  <c r="U100" i="3"/>
  <c r="U99" i="3"/>
  <c r="U98" i="3"/>
  <c r="U97" i="3"/>
  <c r="U96" i="3"/>
  <c r="U95" i="3"/>
  <c r="U94" i="3"/>
  <c r="U93" i="3"/>
  <c r="U92" i="3"/>
  <c r="U91" i="3"/>
  <c r="U90" i="3"/>
  <c r="U89" i="3"/>
  <c r="U88" i="3"/>
  <c r="U87" i="3"/>
  <c r="U86" i="3"/>
  <c r="U85" i="3"/>
  <c r="U84" i="3"/>
  <c r="U83" i="3"/>
  <c r="U82" i="3"/>
  <c r="U81" i="3"/>
  <c r="U80" i="3"/>
  <c r="U79" i="3"/>
  <c r="U78" i="3"/>
  <c r="U77" i="3"/>
  <c r="U76" i="3"/>
  <c r="U75" i="3"/>
  <c r="U74" i="3"/>
  <c r="U73" i="3"/>
  <c r="U72" i="3"/>
  <c r="U71" i="3"/>
  <c r="U70" i="3"/>
  <c r="U69" i="3"/>
  <c r="U68" i="3"/>
  <c r="U67" i="3"/>
  <c r="U66" i="3"/>
  <c r="U65" i="3"/>
  <c r="U64" i="3"/>
  <c r="U63" i="3"/>
  <c r="U62" i="3"/>
  <c r="U61" i="3"/>
  <c r="U60" i="3"/>
  <c r="U59" i="3"/>
  <c r="U58" i="3"/>
  <c r="U57" i="3"/>
  <c r="U56" i="3"/>
  <c r="U55" i="3"/>
  <c r="U54" i="3"/>
  <c r="U53" i="3"/>
  <c r="U52" i="3"/>
  <c r="U51" i="3"/>
  <c r="U50" i="3"/>
  <c r="U49" i="3"/>
  <c r="U48" i="3"/>
  <c r="U47" i="3"/>
  <c r="U46" i="3"/>
  <c r="U45" i="3"/>
  <c r="U44" i="3"/>
  <c r="U43" i="3"/>
  <c r="U42" i="3"/>
  <c r="U41" i="3"/>
  <c r="U40" i="3"/>
  <c r="U39" i="3"/>
  <c r="U38" i="3"/>
  <c r="U37" i="3"/>
  <c r="U36" i="3"/>
  <c r="U35" i="3"/>
  <c r="U34" i="3"/>
  <c r="U33" i="3"/>
  <c r="U32" i="3"/>
  <c r="U31" i="3"/>
  <c r="U30" i="3"/>
  <c r="U29" i="3"/>
  <c r="U28" i="3"/>
  <c r="U27" i="3"/>
  <c r="U26" i="3"/>
  <c r="U25" i="3"/>
  <c r="U24" i="3"/>
  <c r="U23" i="3"/>
  <c r="U22" i="3"/>
  <c r="U21" i="3"/>
  <c r="U20" i="3"/>
  <c r="U19" i="3"/>
  <c r="U18" i="3"/>
  <c r="U17" i="3"/>
  <c r="U16" i="3"/>
  <c r="U15" i="3"/>
  <c r="U14" i="3"/>
  <c r="U13" i="3"/>
  <c r="U12" i="3"/>
  <c r="U11" i="3"/>
  <c r="AF10" i="5"/>
  <c r="Z15" i="2" l="1"/>
  <c r="AB12" i="2" s="1"/>
  <c r="O12" i="3" s="1"/>
  <c r="AB26" i="2"/>
  <c r="O26" i="3" s="1"/>
  <c r="AB17" i="2"/>
  <c r="O17" i="3" s="1"/>
  <c r="AB31" i="2"/>
  <c r="O31" i="3" s="1"/>
  <c r="AB13" i="2"/>
  <c r="O13" i="3" s="1"/>
  <c r="AB16" i="2"/>
  <c r="O16" i="3" s="1"/>
  <c r="AB11" i="2"/>
  <c r="O11" i="3" s="1"/>
  <c r="AB30" i="2"/>
  <c r="O30" i="3" s="1"/>
  <c r="AB21" i="2"/>
  <c r="O21" i="3" s="1"/>
  <c r="AB19" i="2"/>
  <c r="O19" i="3" s="1"/>
  <c r="AB35" i="2"/>
  <c r="O35" i="3" s="1"/>
  <c r="AB25" i="2"/>
  <c r="O25" i="3" s="1"/>
  <c r="AB20" i="2"/>
  <c r="O20" i="3" s="1"/>
  <c r="AB36" i="2"/>
  <c r="O36" i="3" s="1"/>
  <c r="AB14" i="2"/>
  <c r="O14" i="3" s="1"/>
  <c r="U8" i="3"/>
  <c r="Z10" i="5" s="1"/>
  <c r="Z8" i="3"/>
  <c r="X6" i="3" s="1"/>
  <c r="X13" i="3" s="1"/>
  <c r="X14" i="3" s="1"/>
  <c r="X15" i="3" s="1"/>
  <c r="X16" i="3" s="1"/>
  <c r="X17" i="3" s="1"/>
  <c r="X18" i="3" s="1"/>
  <c r="X19" i="3" s="1"/>
  <c r="BA34" i="5"/>
  <c r="BA35" i="5"/>
  <c r="BA27" i="5"/>
  <c r="BA28" i="5"/>
  <c r="BA29" i="5"/>
  <c r="BA30" i="5"/>
  <c r="BA31" i="5"/>
  <c r="BA32" i="5"/>
  <c r="BA33" i="5"/>
  <c r="BA7" i="5"/>
  <c r="BB7" i="5" s="1"/>
  <c r="BA8" i="5"/>
  <c r="BB8" i="5" s="1"/>
  <c r="BA9" i="5"/>
  <c r="BB9" i="5" s="1"/>
  <c r="BA10" i="5"/>
  <c r="BB10" i="5" s="1"/>
  <c r="BA11" i="5"/>
  <c r="BA12" i="5"/>
  <c r="BA13" i="5"/>
  <c r="BA14" i="5"/>
  <c r="BA15" i="5"/>
  <c r="BA16" i="5"/>
  <c r="BA17" i="5"/>
  <c r="BA18" i="5"/>
  <c r="BA19" i="5"/>
  <c r="BA20" i="5"/>
  <c r="BA21" i="5"/>
  <c r="BA22" i="5"/>
  <c r="BA23" i="5"/>
  <c r="BA24" i="5"/>
  <c r="BA25" i="5"/>
  <c r="BA26" i="5"/>
  <c r="BA6" i="5"/>
  <c r="BB6" i="5" s="1"/>
  <c r="AB40" i="2" l="1"/>
  <c r="O40" i="3" s="1"/>
  <c r="AB23" i="2"/>
  <c r="O23" i="3" s="1"/>
  <c r="AB34" i="2"/>
  <c r="O34" i="3" s="1"/>
  <c r="AB24" i="2"/>
  <c r="O24" i="3" s="1"/>
  <c r="AB39" i="2"/>
  <c r="O39" i="3" s="1"/>
  <c r="AB29" i="2"/>
  <c r="O29" i="3" s="1"/>
  <c r="AB18" i="2"/>
  <c r="O18" i="3" s="1"/>
  <c r="AB27" i="2"/>
  <c r="O27" i="3" s="1"/>
  <c r="AB37" i="2"/>
  <c r="O37" i="3" s="1"/>
  <c r="AB38" i="2"/>
  <c r="O38" i="3" s="1"/>
  <c r="AB22" i="2"/>
  <c r="O22" i="3" s="1"/>
  <c r="AB33" i="2"/>
  <c r="O33" i="3" s="1"/>
  <c r="AB32" i="2"/>
  <c r="O32" i="3" s="1"/>
  <c r="AB15" i="2"/>
  <c r="O15" i="3" s="1"/>
  <c r="AB28" i="2"/>
  <c r="O28" i="3" s="1"/>
  <c r="BD26" i="5"/>
  <c r="BC26" i="5"/>
  <c r="BB26" i="5"/>
  <c r="BC14" i="5"/>
  <c r="BB14" i="5"/>
  <c r="BD14" i="5"/>
  <c r="BD33" i="5"/>
  <c r="BB33" i="5"/>
  <c r="BC33" i="5"/>
  <c r="BD29" i="5"/>
  <c r="BB29" i="5"/>
  <c r="BC29" i="5"/>
  <c r="BC34" i="5"/>
  <c r="BB34" i="5"/>
  <c r="BD34" i="5"/>
  <c r="BD25" i="5"/>
  <c r="BB25" i="5"/>
  <c r="BC25" i="5"/>
  <c r="BD21" i="5"/>
  <c r="BB21" i="5"/>
  <c r="BC21" i="5"/>
  <c r="BD17" i="5"/>
  <c r="BB17" i="5"/>
  <c r="BC17" i="5"/>
  <c r="BD13" i="5"/>
  <c r="BB13" i="5"/>
  <c r="BC13" i="5"/>
  <c r="BB32" i="5"/>
  <c r="BD32" i="5"/>
  <c r="BC32" i="5"/>
  <c r="BB28" i="5"/>
  <c r="BC28" i="5"/>
  <c r="BD28" i="5"/>
  <c r="BD31" i="5"/>
  <c r="BC31" i="5"/>
  <c r="BB31" i="5"/>
  <c r="BD27" i="5"/>
  <c r="BC27" i="5"/>
  <c r="BB27" i="5"/>
  <c r="BB22" i="5"/>
  <c r="BD22" i="5"/>
  <c r="BC22" i="5"/>
  <c r="BD18" i="5"/>
  <c r="BC18" i="5"/>
  <c r="BB18" i="5"/>
  <c r="BC24" i="5"/>
  <c r="BB24" i="5"/>
  <c r="BD24" i="5"/>
  <c r="BB20" i="5"/>
  <c r="BC20" i="5"/>
  <c r="BD20" i="5"/>
  <c r="BB16" i="5"/>
  <c r="BC16" i="5"/>
  <c r="BD16" i="5"/>
  <c r="BB12" i="5"/>
  <c r="BD12" i="5"/>
  <c r="BC12" i="5"/>
  <c r="BD23" i="5"/>
  <c r="BC23" i="5"/>
  <c r="BB23" i="5"/>
  <c r="BD19" i="5"/>
  <c r="BC19" i="5"/>
  <c r="BB19" i="5"/>
  <c r="BD15" i="5"/>
  <c r="BC15" i="5"/>
  <c r="BB15" i="5"/>
  <c r="BD11" i="5"/>
  <c r="BC11" i="5"/>
  <c r="BB11" i="5"/>
  <c r="BD30" i="5"/>
  <c r="BC30" i="5"/>
  <c r="BB30" i="5"/>
  <c r="BD35" i="5"/>
  <c r="BC35" i="5"/>
  <c r="BB35" i="5"/>
  <c r="AF2" i="5"/>
  <c r="Q2" i="5"/>
  <c r="I230" i="4"/>
  <c r="I229" i="4"/>
  <c r="I228" i="4"/>
  <c r="I227" i="4"/>
  <c r="I226" i="4"/>
  <c r="I225" i="4"/>
  <c r="I224" i="4"/>
  <c r="I223" i="4"/>
  <c r="I222" i="4"/>
  <c r="I221" i="4"/>
  <c r="I220" i="4"/>
  <c r="I219" i="4"/>
  <c r="I218" i="4"/>
  <c r="I217" i="4"/>
  <c r="I216" i="4"/>
  <c r="I215" i="4"/>
  <c r="I214" i="4"/>
  <c r="I213" i="4"/>
  <c r="I212" i="4"/>
  <c r="I211" i="4"/>
  <c r="I210" i="4"/>
  <c r="I209" i="4"/>
  <c r="I208" i="4"/>
  <c r="I207" i="4"/>
  <c r="I206" i="4"/>
  <c r="I205" i="4"/>
  <c r="I204" i="4"/>
  <c r="I203" i="4"/>
  <c r="I202" i="4"/>
  <c r="I201" i="4"/>
  <c r="I200" i="4"/>
  <c r="I199" i="4"/>
  <c r="I198" i="4"/>
  <c r="I197" i="4"/>
  <c r="I196" i="4"/>
  <c r="I195" i="4"/>
  <c r="I194" i="4"/>
  <c r="I193" i="4"/>
  <c r="I192" i="4"/>
  <c r="I191" i="4"/>
  <c r="I190" i="4"/>
  <c r="I189" i="4"/>
  <c r="I188" i="4"/>
  <c r="I187" i="4"/>
  <c r="I186" i="4"/>
  <c r="I185" i="4"/>
  <c r="I184" i="4"/>
  <c r="I183" i="4"/>
  <c r="I182" i="4"/>
  <c r="I181" i="4"/>
  <c r="I180" i="4"/>
  <c r="I179" i="4"/>
  <c r="I178" i="4"/>
  <c r="I177" i="4"/>
  <c r="I176" i="4"/>
  <c r="I175" i="4"/>
  <c r="I174" i="4"/>
  <c r="I173" i="4"/>
  <c r="I172" i="4"/>
  <c r="I171" i="4"/>
  <c r="I170" i="4"/>
  <c r="I169" i="4"/>
  <c r="I168" i="4"/>
  <c r="I167" i="4"/>
  <c r="I166" i="4"/>
  <c r="I165" i="4"/>
  <c r="I164" i="4"/>
  <c r="I163" i="4"/>
  <c r="I162" i="4"/>
  <c r="I161" i="4"/>
  <c r="I160" i="4"/>
  <c r="I159" i="4"/>
  <c r="I158" i="4"/>
  <c r="I157" i="4"/>
  <c r="I156" i="4"/>
  <c r="I155" i="4"/>
  <c r="I154" i="4"/>
  <c r="I153" i="4"/>
  <c r="I152" i="4"/>
  <c r="I151" i="4"/>
  <c r="I150" i="4"/>
  <c r="I149" i="4"/>
  <c r="I148" i="4"/>
  <c r="I147" i="4"/>
  <c r="I146" i="4"/>
  <c r="I145" i="4"/>
  <c r="I144" i="4"/>
  <c r="I143" i="4"/>
  <c r="I142" i="4"/>
  <c r="I141" i="4"/>
  <c r="I140" i="4"/>
  <c r="I139" i="4"/>
  <c r="I138" i="4"/>
  <c r="I137" i="4"/>
  <c r="I136" i="4"/>
  <c r="I135" i="4"/>
  <c r="I134" i="4"/>
  <c r="I133" i="4"/>
  <c r="I132" i="4"/>
  <c r="I131" i="4"/>
  <c r="I130" i="4"/>
  <c r="I129" i="4"/>
  <c r="I128" i="4"/>
  <c r="I127" i="4"/>
  <c r="I126" i="4"/>
  <c r="I125" i="4"/>
  <c r="I124" i="4"/>
  <c r="I123" i="4"/>
  <c r="I122" i="4"/>
  <c r="I121" i="4"/>
  <c r="I120" i="4"/>
  <c r="I119" i="4"/>
  <c r="I118" i="4"/>
  <c r="I117" i="4"/>
  <c r="I116" i="4"/>
  <c r="I115" i="4"/>
  <c r="I114" i="4"/>
  <c r="I113" i="4"/>
  <c r="I112" i="4"/>
  <c r="I111" i="4"/>
  <c r="I110" i="4"/>
  <c r="I109" i="4"/>
  <c r="I108" i="4"/>
  <c r="I107" i="4"/>
  <c r="I106" i="4"/>
  <c r="I105" i="4"/>
  <c r="I104" i="4"/>
  <c r="I103" i="4"/>
  <c r="I102" i="4"/>
  <c r="I101" i="4"/>
  <c r="I100" i="4"/>
  <c r="I99" i="4"/>
  <c r="I98" i="4"/>
  <c r="I97" i="4"/>
  <c r="I96" i="4"/>
  <c r="I95" i="4"/>
  <c r="I94" i="4"/>
  <c r="I93" i="4"/>
  <c r="I92" i="4"/>
  <c r="I91" i="4"/>
  <c r="I90" i="4"/>
  <c r="I89" i="4"/>
  <c r="I88" i="4"/>
  <c r="I87" i="4"/>
  <c r="I86" i="4"/>
  <c r="I85" i="4"/>
  <c r="I84" i="4"/>
  <c r="I83" i="4"/>
  <c r="I82" i="4"/>
  <c r="I81" i="4"/>
  <c r="I80" i="4"/>
  <c r="I79" i="4"/>
  <c r="I78" i="4"/>
  <c r="I77" i="4"/>
  <c r="I76" i="4"/>
  <c r="I75" i="4"/>
  <c r="I74" i="4"/>
  <c r="I73" i="4"/>
  <c r="I72" i="4"/>
  <c r="I71" i="4"/>
  <c r="I70" i="4"/>
  <c r="I69" i="4"/>
  <c r="I68" i="4"/>
  <c r="I67" i="4"/>
  <c r="I66" i="4"/>
  <c r="I65" i="4"/>
  <c r="I64" i="4"/>
  <c r="I63" i="4"/>
  <c r="I62" i="4"/>
  <c r="I61" i="4"/>
  <c r="I60" i="4"/>
  <c r="I59" i="4"/>
  <c r="I58" i="4"/>
  <c r="I57" i="4"/>
  <c r="I56" i="4"/>
  <c r="I55" i="4"/>
  <c r="I54" i="4"/>
  <c r="I53" i="4"/>
  <c r="I52" i="4"/>
  <c r="I51" i="4"/>
  <c r="I50" i="4"/>
  <c r="I49" i="4"/>
  <c r="I48" i="4"/>
  <c r="I47" i="4"/>
  <c r="I46" i="4"/>
  <c r="I45" i="4"/>
  <c r="I44" i="4"/>
  <c r="I43" i="4"/>
  <c r="I42" i="4"/>
  <c r="I41" i="4"/>
  <c r="I40" i="4"/>
  <c r="I39" i="4"/>
  <c r="I38" i="4"/>
  <c r="I37" i="4"/>
  <c r="I36" i="4"/>
  <c r="I35" i="4"/>
  <c r="I34" i="4"/>
  <c r="I33" i="4"/>
  <c r="I32" i="4"/>
  <c r="I31" i="4"/>
  <c r="I30" i="4"/>
  <c r="I29" i="4"/>
  <c r="I28" i="4"/>
  <c r="I27" i="4"/>
  <c r="I26" i="4"/>
  <c r="I25" i="4"/>
  <c r="I24" i="4"/>
  <c r="I23" i="4"/>
  <c r="I22" i="4"/>
  <c r="I21" i="4"/>
  <c r="I20" i="4"/>
  <c r="I19" i="4"/>
  <c r="I18" i="4"/>
  <c r="I17" i="4"/>
  <c r="I16" i="4"/>
  <c r="G230" i="4"/>
  <c r="G229" i="4"/>
  <c r="G228" i="4"/>
  <c r="G227" i="4"/>
  <c r="G226" i="4"/>
  <c r="G225" i="4"/>
  <c r="G224" i="4"/>
  <c r="G223" i="4"/>
  <c r="G222" i="4"/>
  <c r="G221" i="4"/>
  <c r="G220" i="4"/>
  <c r="G219" i="4"/>
  <c r="G218" i="4"/>
  <c r="G217" i="4"/>
  <c r="G216" i="4"/>
  <c r="G215" i="4"/>
  <c r="G214" i="4"/>
  <c r="G213" i="4"/>
  <c r="G212" i="4"/>
  <c r="G211" i="4"/>
  <c r="G210" i="4"/>
  <c r="G209" i="4"/>
  <c r="G208" i="4"/>
  <c r="G207" i="4"/>
  <c r="G206" i="4"/>
  <c r="G205" i="4"/>
  <c r="G204" i="4"/>
  <c r="G203" i="4"/>
  <c r="G202" i="4"/>
  <c r="G201"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E230" i="4"/>
  <c r="N230" i="4" s="1"/>
  <c r="E229" i="4"/>
  <c r="N229" i="4" s="1"/>
  <c r="E228" i="4"/>
  <c r="N228" i="4" s="1"/>
  <c r="E227" i="4"/>
  <c r="N227" i="4" s="1"/>
  <c r="E226" i="4"/>
  <c r="N226" i="4" s="1"/>
  <c r="E225" i="4"/>
  <c r="N225" i="4" s="1"/>
  <c r="E224" i="4"/>
  <c r="N224" i="4" s="1"/>
  <c r="E223" i="4"/>
  <c r="N223" i="4" s="1"/>
  <c r="E222" i="4"/>
  <c r="N222" i="4" s="1"/>
  <c r="E221" i="4"/>
  <c r="N221" i="4" s="1"/>
  <c r="E220" i="4"/>
  <c r="N220" i="4" s="1"/>
  <c r="E219" i="4"/>
  <c r="N219" i="4" s="1"/>
  <c r="E218" i="4"/>
  <c r="N218" i="4" s="1"/>
  <c r="E217" i="4"/>
  <c r="N217" i="4" s="1"/>
  <c r="E216" i="4"/>
  <c r="N216" i="4" s="1"/>
  <c r="E215" i="4"/>
  <c r="N215" i="4" s="1"/>
  <c r="E214" i="4"/>
  <c r="N214" i="4" s="1"/>
  <c r="E213" i="4"/>
  <c r="N213" i="4" s="1"/>
  <c r="E212" i="4"/>
  <c r="N212" i="4" s="1"/>
  <c r="E211" i="4"/>
  <c r="N211" i="4" s="1"/>
  <c r="E210" i="4"/>
  <c r="N210" i="4" s="1"/>
  <c r="E209" i="4"/>
  <c r="N209" i="4" s="1"/>
  <c r="E208" i="4"/>
  <c r="N208" i="4" s="1"/>
  <c r="E207" i="4"/>
  <c r="N207" i="4" s="1"/>
  <c r="E206" i="4"/>
  <c r="N206" i="4" s="1"/>
  <c r="E205" i="4"/>
  <c r="N205" i="4" s="1"/>
  <c r="E204" i="4"/>
  <c r="N204" i="4" s="1"/>
  <c r="E203" i="4"/>
  <c r="N203" i="4" s="1"/>
  <c r="E202" i="4"/>
  <c r="N202" i="4" s="1"/>
  <c r="E201" i="4"/>
  <c r="N201" i="4" s="1"/>
  <c r="E200" i="4"/>
  <c r="N200" i="4" s="1"/>
  <c r="E199" i="4"/>
  <c r="N199" i="4" s="1"/>
  <c r="E198" i="4"/>
  <c r="N198" i="4" s="1"/>
  <c r="E197" i="4"/>
  <c r="N197" i="4" s="1"/>
  <c r="E196" i="4"/>
  <c r="N196" i="4" s="1"/>
  <c r="E195" i="4"/>
  <c r="N195" i="4" s="1"/>
  <c r="E194" i="4"/>
  <c r="N194" i="4" s="1"/>
  <c r="E193" i="4"/>
  <c r="N193" i="4" s="1"/>
  <c r="E192" i="4"/>
  <c r="N192" i="4" s="1"/>
  <c r="E191" i="4"/>
  <c r="N191" i="4" s="1"/>
  <c r="E190" i="4"/>
  <c r="N190" i="4" s="1"/>
  <c r="E189" i="4"/>
  <c r="N189" i="4" s="1"/>
  <c r="E188" i="4"/>
  <c r="N188" i="4" s="1"/>
  <c r="E187" i="4"/>
  <c r="N187" i="4" s="1"/>
  <c r="E186" i="4"/>
  <c r="N186" i="4" s="1"/>
  <c r="E185" i="4"/>
  <c r="N185" i="4" s="1"/>
  <c r="E184" i="4"/>
  <c r="N184" i="4" s="1"/>
  <c r="E183" i="4"/>
  <c r="N183" i="4" s="1"/>
  <c r="E182" i="4"/>
  <c r="N182" i="4" s="1"/>
  <c r="E181" i="4"/>
  <c r="N181" i="4" s="1"/>
  <c r="E180" i="4"/>
  <c r="N180" i="4" s="1"/>
  <c r="E179" i="4"/>
  <c r="N179" i="4" s="1"/>
  <c r="E178" i="4"/>
  <c r="N178" i="4" s="1"/>
  <c r="E177" i="4"/>
  <c r="N177" i="4" s="1"/>
  <c r="E176" i="4"/>
  <c r="N176" i="4" s="1"/>
  <c r="E175" i="4"/>
  <c r="N175" i="4" s="1"/>
  <c r="E174" i="4"/>
  <c r="N174" i="4" s="1"/>
  <c r="E173" i="4"/>
  <c r="N173" i="4" s="1"/>
  <c r="E172" i="4"/>
  <c r="N172" i="4" s="1"/>
  <c r="E171" i="4"/>
  <c r="N171" i="4" s="1"/>
  <c r="E170" i="4"/>
  <c r="N170" i="4" s="1"/>
  <c r="E169" i="4"/>
  <c r="N169" i="4" s="1"/>
  <c r="E168" i="4"/>
  <c r="N168" i="4" s="1"/>
  <c r="E167" i="4"/>
  <c r="N167" i="4" s="1"/>
  <c r="E166" i="4"/>
  <c r="N166" i="4" s="1"/>
  <c r="E165" i="4"/>
  <c r="N165" i="4" s="1"/>
  <c r="E164" i="4"/>
  <c r="N164" i="4" s="1"/>
  <c r="E163" i="4"/>
  <c r="N163" i="4" s="1"/>
  <c r="E162" i="4"/>
  <c r="N162" i="4" s="1"/>
  <c r="E161" i="4"/>
  <c r="N161" i="4" s="1"/>
  <c r="E160" i="4"/>
  <c r="N160" i="4" s="1"/>
  <c r="E159" i="4"/>
  <c r="N159" i="4" s="1"/>
  <c r="E158" i="4"/>
  <c r="N158" i="4" s="1"/>
  <c r="E157" i="4"/>
  <c r="N157" i="4" s="1"/>
  <c r="E156" i="4"/>
  <c r="N156" i="4" s="1"/>
  <c r="E155" i="4"/>
  <c r="N155" i="4" s="1"/>
  <c r="E154" i="4"/>
  <c r="N154" i="4" s="1"/>
  <c r="E153" i="4"/>
  <c r="N153" i="4" s="1"/>
  <c r="E152" i="4"/>
  <c r="N152" i="4" s="1"/>
  <c r="E151" i="4"/>
  <c r="N151" i="4" s="1"/>
  <c r="E150" i="4"/>
  <c r="N150" i="4" s="1"/>
  <c r="E149" i="4"/>
  <c r="N149" i="4" s="1"/>
  <c r="E148" i="4"/>
  <c r="N148" i="4" s="1"/>
  <c r="E147" i="4"/>
  <c r="N147" i="4" s="1"/>
  <c r="E146" i="4"/>
  <c r="N146" i="4" s="1"/>
  <c r="E145" i="4"/>
  <c r="N145" i="4" s="1"/>
  <c r="E144" i="4"/>
  <c r="N144" i="4" s="1"/>
  <c r="E143" i="4"/>
  <c r="N143" i="4" s="1"/>
  <c r="E142" i="4"/>
  <c r="N142" i="4" s="1"/>
  <c r="E141" i="4"/>
  <c r="N141" i="4" s="1"/>
  <c r="E140" i="4"/>
  <c r="N140" i="4" s="1"/>
  <c r="E139" i="4"/>
  <c r="N139" i="4" s="1"/>
  <c r="E138" i="4"/>
  <c r="N138" i="4" s="1"/>
  <c r="E137" i="4"/>
  <c r="N137" i="4" s="1"/>
  <c r="E136" i="4"/>
  <c r="N136" i="4" s="1"/>
  <c r="E135" i="4"/>
  <c r="N135" i="4" s="1"/>
  <c r="E134" i="4"/>
  <c r="N134" i="4" s="1"/>
  <c r="E133" i="4"/>
  <c r="N133" i="4" s="1"/>
  <c r="E132" i="4"/>
  <c r="N132" i="4" s="1"/>
  <c r="E131" i="4"/>
  <c r="N131" i="4" s="1"/>
  <c r="E130" i="4"/>
  <c r="N130" i="4" s="1"/>
  <c r="E129" i="4"/>
  <c r="N129" i="4" s="1"/>
  <c r="E128" i="4"/>
  <c r="N128" i="4" s="1"/>
  <c r="E127" i="4"/>
  <c r="N127" i="4" s="1"/>
  <c r="E126" i="4"/>
  <c r="N126" i="4" s="1"/>
  <c r="E125" i="4"/>
  <c r="N125" i="4" s="1"/>
  <c r="E124" i="4"/>
  <c r="N124" i="4" s="1"/>
  <c r="E123" i="4"/>
  <c r="N123" i="4" s="1"/>
  <c r="E122" i="4"/>
  <c r="N122" i="4" s="1"/>
  <c r="E121" i="4"/>
  <c r="N121" i="4" s="1"/>
  <c r="E120" i="4"/>
  <c r="N120" i="4" s="1"/>
  <c r="E119" i="4"/>
  <c r="N119" i="4" s="1"/>
  <c r="E118" i="4"/>
  <c r="N118" i="4" s="1"/>
  <c r="E117" i="4"/>
  <c r="N117" i="4" s="1"/>
  <c r="E116" i="4"/>
  <c r="N116" i="4" s="1"/>
  <c r="E115" i="4"/>
  <c r="N115" i="4" s="1"/>
  <c r="E114" i="4"/>
  <c r="N114" i="4" s="1"/>
  <c r="E113" i="4"/>
  <c r="N113" i="4" s="1"/>
  <c r="E112" i="4"/>
  <c r="N112" i="4" s="1"/>
  <c r="E111" i="4"/>
  <c r="N111" i="4" s="1"/>
  <c r="E110" i="4"/>
  <c r="N110" i="4" s="1"/>
  <c r="E109" i="4"/>
  <c r="N109" i="4" s="1"/>
  <c r="E108" i="4"/>
  <c r="N108" i="4" s="1"/>
  <c r="E107" i="4"/>
  <c r="N107" i="4" s="1"/>
  <c r="E106" i="4"/>
  <c r="N106" i="4" s="1"/>
  <c r="E105" i="4"/>
  <c r="N105" i="4" s="1"/>
  <c r="E104" i="4"/>
  <c r="N104" i="4" s="1"/>
  <c r="E103" i="4"/>
  <c r="N103" i="4" s="1"/>
  <c r="E102" i="4"/>
  <c r="N102" i="4" s="1"/>
  <c r="E101" i="4"/>
  <c r="N101" i="4" s="1"/>
  <c r="E100" i="4"/>
  <c r="N100" i="4" s="1"/>
  <c r="E99" i="4"/>
  <c r="N99" i="4" s="1"/>
  <c r="E98" i="4"/>
  <c r="N98" i="4" s="1"/>
  <c r="E97" i="4"/>
  <c r="N97" i="4" s="1"/>
  <c r="E96" i="4"/>
  <c r="N96" i="4" s="1"/>
  <c r="E95" i="4"/>
  <c r="N95" i="4" s="1"/>
  <c r="E94" i="4"/>
  <c r="N94" i="4" s="1"/>
  <c r="E93" i="4"/>
  <c r="N93" i="4" s="1"/>
  <c r="E92" i="4"/>
  <c r="N92" i="4" s="1"/>
  <c r="E91" i="4"/>
  <c r="N91" i="4" s="1"/>
  <c r="E90" i="4"/>
  <c r="N90" i="4" s="1"/>
  <c r="E89" i="4"/>
  <c r="N89" i="4" s="1"/>
  <c r="E88" i="4"/>
  <c r="N88" i="4" s="1"/>
  <c r="E87" i="4"/>
  <c r="N87" i="4" s="1"/>
  <c r="E86" i="4"/>
  <c r="N86" i="4" s="1"/>
  <c r="E85" i="4"/>
  <c r="N85" i="4" s="1"/>
  <c r="E84" i="4"/>
  <c r="N84" i="4" s="1"/>
  <c r="E83" i="4"/>
  <c r="N83" i="4" s="1"/>
  <c r="E82" i="4"/>
  <c r="N82" i="4" s="1"/>
  <c r="E81" i="4"/>
  <c r="N81" i="4" s="1"/>
  <c r="E80" i="4"/>
  <c r="N80" i="4" s="1"/>
  <c r="E79" i="4"/>
  <c r="N79" i="4" s="1"/>
  <c r="E78" i="4"/>
  <c r="N78" i="4" s="1"/>
  <c r="E77" i="4"/>
  <c r="N77" i="4" s="1"/>
  <c r="E76" i="4"/>
  <c r="N76" i="4" s="1"/>
  <c r="E75" i="4"/>
  <c r="N75" i="4" s="1"/>
  <c r="E74" i="4"/>
  <c r="N74" i="4" s="1"/>
  <c r="E73" i="4"/>
  <c r="N73" i="4" s="1"/>
  <c r="E72" i="4"/>
  <c r="N72" i="4" s="1"/>
  <c r="E71" i="4"/>
  <c r="N71" i="4" s="1"/>
  <c r="E70" i="4"/>
  <c r="N70" i="4" s="1"/>
  <c r="E69" i="4"/>
  <c r="N69" i="4" s="1"/>
  <c r="E68" i="4"/>
  <c r="N68" i="4" s="1"/>
  <c r="E67" i="4"/>
  <c r="N67" i="4" s="1"/>
  <c r="E66" i="4"/>
  <c r="N66" i="4" s="1"/>
  <c r="E65" i="4"/>
  <c r="N65" i="4" s="1"/>
  <c r="E64" i="4"/>
  <c r="N64" i="4" s="1"/>
  <c r="E63" i="4"/>
  <c r="N63" i="4" s="1"/>
  <c r="E62" i="4"/>
  <c r="N62" i="4" s="1"/>
  <c r="E61" i="4"/>
  <c r="N61" i="4" s="1"/>
  <c r="E60" i="4"/>
  <c r="N60" i="4" s="1"/>
  <c r="E59" i="4"/>
  <c r="N59" i="4" s="1"/>
  <c r="E58" i="4"/>
  <c r="N58" i="4" s="1"/>
  <c r="E57" i="4"/>
  <c r="N57" i="4" s="1"/>
  <c r="E56" i="4"/>
  <c r="N56" i="4" s="1"/>
  <c r="E55" i="4"/>
  <c r="N55" i="4" s="1"/>
  <c r="E54" i="4"/>
  <c r="N54" i="4" s="1"/>
  <c r="E53" i="4"/>
  <c r="N53" i="4" s="1"/>
  <c r="E52" i="4"/>
  <c r="N52" i="4" s="1"/>
  <c r="E51" i="4"/>
  <c r="N51" i="4" s="1"/>
  <c r="E50" i="4"/>
  <c r="N50" i="4" s="1"/>
  <c r="E49" i="4"/>
  <c r="N49" i="4" s="1"/>
  <c r="E48" i="4"/>
  <c r="N48" i="4" s="1"/>
  <c r="E47" i="4"/>
  <c r="N47" i="4" s="1"/>
  <c r="E46" i="4"/>
  <c r="N46" i="4" s="1"/>
  <c r="E45" i="4"/>
  <c r="N45" i="4" s="1"/>
  <c r="E44" i="4"/>
  <c r="N44" i="4" s="1"/>
  <c r="E43" i="4"/>
  <c r="N43" i="4" s="1"/>
  <c r="E42" i="4"/>
  <c r="N42" i="4" s="1"/>
  <c r="E41" i="4"/>
  <c r="N41" i="4" s="1"/>
  <c r="E40" i="4"/>
  <c r="N40" i="4" s="1"/>
  <c r="E39" i="4"/>
  <c r="N39" i="4" s="1"/>
  <c r="E38" i="4"/>
  <c r="N38" i="4" s="1"/>
  <c r="E37" i="4"/>
  <c r="N37" i="4" s="1"/>
  <c r="E36" i="4"/>
  <c r="N36" i="4" s="1"/>
  <c r="E35" i="4"/>
  <c r="N35" i="4" s="1"/>
  <c r="E34" i="4"/>
  <c r="N34" i="4" s="1"/>
  <c r="E33" i="4"/>
  <c r="N33" i="4" s="1"/>
  <c r="E32" i="4"/>
  <c r="N32" i="4" s="1"/>
  <c r="E31" i="4"/>
  <c r="N31" i="4" s="1"/>
  <c r="E30" i="4"/>
  <c r="N30" i="4" s="1"/>
  <c r="E29" i="4"/>
  <c r="N29" i="4" s="1"/>
  <c r="E28" i="4"/>
  <c r="N28" i="4" s="1"/>
  <c r="E27" i="4"/>
  <c r="N27" i="4" s="1"/>
  <c r="E26" i="4"/>
  <c r="N26" i="4" s="1"/>
  <c r="E25" i="4"/>
  <c r="N25" i="4" s="1"/>
  <c r="E24" i="4"/>
  <c r="N24" i="4" s="1"/>
  <c r="E23" i="4"/>
  <c r="N23" i="4" s="1"/>
  <c r="E22" i="4"/>
  <c r="N22" i="4" s="1"/>
  <c r="E21" i="4"/>
  <c r="N21" i="4" s="1"/>
  <c r="E20" i="4"/>
  <c r="N20" i="4" s="1"/>
  <c r="E19" i="4"/>
  <c r="N19" i="4" s="1"/>
  <c r="E18" i="4"/>
  <c r="N18" i="4" s="1"/>
  <c r="E17" i="4"/>
  <c r="N17" i="4" s="1"/>
  <c r="E16" i="4"/>
  <c r="N16" i="4" s="1"/>
  <c r="E15" i="4"/>
  <c r="E14" i="4"/>
  <c r="E13" i="4"/>
  <c r="E12" i="4"/>
  <c r="L230" i="4"/>
  <c r="L229" i="4"/>
  <c r="L228" i="4"/>
  <c r="L227" i="4"/>
  <c r="L226" i="4"/>
  <c r="L225" i="4"/>
  <c r="L224" i="4"/>
  <c r="L223" i="4"/>
  <c r="L222" i="4"/>
  <c r="L221" i="4"/>
  <c r="L220" i="4"/>
  <c r="L219" i="4"/>
  <c r="L218" i="4"/>
  <c r="L217" i="4"/>
  <c r="L216" i="4"/>
  <c r="L215" i="4"/>
  <c r="L214" i="4"/>
  <c r="L213" i="4"/>
  <c r="L212" i="4"/>
  <c r="L211" i="4"/>
  <c r="L210" i="4"/>
  <c r="L209" i="4"/>
  <c r="L208" i="4"/>
  <c r="L207" i="4"/>
  <c r="L206" i="4"/>
  <c r="L205" i="4"/>
  <c r="L204" i="4"/>
  <c r="L203" i="4"/>
  <c r="L202" i="4"/>
  <c r="L201" i="4"/>
  <c r="L200" i="4"/>
  <c r="L199" i="4"/>
  <c r="L198" i="4"/>
  <c r="L197" i="4"/>
  <c r="L196" i="4"/>
  <c r="L195" i="4"/>
  <c r="L194" i="4"/>
  <c r="L193" i="4"/>
  <c r="L192" i="4"/>
  <c r="L191" i="4"/>
  <c r="L190" i="4"/>
  <c r="L189" i="4"/>
  <c r="L188" i="4"/>
  <c r="L187" i="4"/>
  <c r="L186" i="4"/>
  <c r="L185" i="4"/>
  <c r="L184" i="4"/>
  <c r="L183" i="4"/>
  <c r="L182" i="4"/>
  <c r="L181" i="4"/>
  <c r="L180" i="4"/>
  <c r="L179" i="4"/>
  <c r="L178" i="4"/>
  <c r="L177" i="4"/>
  <c r="L176" i="4"/>
  <c r="L175" i="4"/>
  <c r="L174" i="4"/>
  <c r="L173" i="4"/>
  <c r="L172" i="4"/>
  <c r="L171" i="4"/>
  <c r="L170" i="4"/>
  <c r="L169" i="4"/>
  <c r="L168" i="4"/>
  <c r="L167" i="4"/>
  <c r="L166" i="4"/>
  <c r="L165" i="4"/>
  <c r="L164" i="4"/>
  <c r="L163" i="4"/>
  <c r="L162" i="4"/>
  <c r="L161" i="4"/>
  <c r="L160" i="4"/>
  <c r="L159" i="4"/>
  <c r="L158" i="4"/>
  <c r="L157" i="4"/>
  <c r="L156" i="4"/>
  <c r="L155" i="4"/>
  <c r="L154" i="4"/>
  <c r="L153" i="4"/>
  <c r="L152" i="4"/>
  <c r="L151" i="4"/>
  <c r="L150" i="4"/>
  <c r="L149" i="4"/>
  <c r="L148" i="4"/>
  <c r="L147" i="4"/>
  <c r="L146" i="4"/>
  <c r="L145" i="4"/>
  <c r="L144" i="4"/>
  <c r="L143" i="4"/>
  <c r="L142" i="4"/>
  <c r="L141" i="4"/>
  <c r="L140" i="4"/>
  <c r="L139" i="4"/>
  <c r="L138" i="4"/>
  <c r="L137" i="4"/>
  <c r="L136" i="4"/>
  <c r="L135" i="4"/>
  <c r="L134" i="4"/>
  <c r="L133" i="4"/>
  <c r="L132" i="4"/>
  <c r="L131" i="4"/>
  <c r="L130" i="4"/>
  <c r="L129" i="4"/>
  <c r="L128" i="4"/>
  <c r="L127" i="4"/>
  <c r="L126" i="4"/>
  <c r="L125" i="4"/>
  <c r="L124" i="4"/>
  <c r="L123" i="4"/>
  <c r="L122" i="4"/>
  <c r="L121" i="4"/>
  <c r="L120" i="4"/>
  <c r="L119" i="4"/>
  <c r="L118" i="4"/>
  <c r="L117" i="4"/>
  <c r="L116" i="4"/>
  <c r="L115" i="4"/>
  <c r="L114" i="4"/>
  <c r="L113" i="4"/>
  <c r="L112" i="4"/>
  <c r="L111" i="4"/>
  <c r="L110" i="4"/>
  <c r="L109" i="4"/>
  <c r="L108" i="4"/>
  <c r="L107" i="4"/>
  <c r="L106" i="4"/>
  <c r="L105" i="4"/>
  <c r="L104" i="4"/>
  <c r="L103" i="4"/>
  <c r="L102" i="4"/>
  <c r="L101" i="4"/>
  <c r="L100" i="4"/>
  <c r="L99" i="4"/>
  <c r="L98" i="4"/>
  <c r="L97" i="4"/>
  <c r="L96" i="4"/>
  <c r="L95" i="4"/>
  <c r="L94" i="4"/>
  <c r="L93" i="4"/>
  <c r="L92" i="4"/>
  <c r="L91" i="4"/>
  <c r="L90" i="4"/>
  <c r="L89" i="4"/>
  <c r="L88" i="4"/>
  <c r="L87" i="4"/>
  <c r="L86" i="4"/>
  <c r="L85" i="4"/>
  <c r="L84" i="4"/>
  <c r="L83" i="4"/>
  <c r="L82" i="4"/>
  <c r="L81" i="4"/>
  <c r="L80" i="4"/>
  <c r="L79" i="4"/>
  <c r="L78" i="4"/>
  <c r="L77" i="4"/>
  <c r="L76" i="4"/>
  <c r="L75" i="4"/>
  <c r="L74" i="4"/>
  <c r="L73" i="4"/>
  <c r="L72" i="4"/>
  <c r="L71" i="4"/>
  <c r="L70" i="4"/>
  <c r="L69" i="4"/>
  <c r="L68" i="4"/>
  <c r="L67" i="4"/>
  <c r="L66" i="4"/>
  <c r="L65" i="4"/>
  <c r="L64" i="4"/>
  <c r="L63" i="4"/>
  <c r="L62" i="4"/>
  <c r="L61" i="4"/>
  <c r="L60" i="4"/>
  <c r="L59" i="4"/>
  <c r="L58" i="4"/>
  <c r="L57" i="4"/>
  <c r="L56" i="4"/>
  <c r="L55" i="4"/>
  <c r="L54" i="4"/>
  <c r="L53" i="4"/>
  <c r="L52" i="4"/>
  <c r="L51" i="4"/>
  <c r="L50" i="4"/>
  <c r="L49" i="4"/>
  <c r="L48" i="4"/>
  <c r="L47" i="4"/>
  <c r="L46" i="4"/>
  <c r="L45" i="4"/>
  <c r="L44" i="4"/>
  <c r="L43" i="4"/>
  <c r="L42" i="4"/>
  <c r="L41" i="4"/>
  <c r="L40" i="4"/>
  <c r="L39" i="4"/>
  <c r="L38" i="4"/>
  <c r="L37" i="4"/>
  <c r="L36" i="4"/>
  <c r="L35" i="4"/>
  <c r="L34" i="4"/>
  <c r="L33" i="4"/>
  <c r="L32" i="4"/>
  <c r="L31" i="4"/>
  <c r="L30" i="4"/>
  <c r="L29" i="4"/>
  <c r="L28" i="4"/>
  <c r="L27" i="4"/>
  <c r="L26" i="4"/>
  <c r="L25" i="4"/>
  <c r="L24" i="4"/>
  <c r="L23" i="4"/>
  <c r="L22" i="4"/>
  <c r="L21" i="4"/>
  <c r="L20" i="4"/>
  <c r="L19" i="4"/>
  <c r="L18" i="4"/>
  <c r="L17" i="4"/>
  <c r="L16" i="4"/>
  <c r="L15" i="4"/>
  <c r="L14" i="4"/>
  <c r="L13" i="4"/>
  <c r="L12" i="4"/>
  <c r="L11" i="4"/>
  <c r="N15" i="4" l="1"/>
  <c r="N12" i="4"/>
  <c r="N13" i="4"/>
  <c r="N14" i="4"/>
  <c r="N11" i="4"/>
  <c r="L9" i="4"/>
  <c r="B8" i="4" s="1"/>
  <c r="BA56" i="5" l="1"/>
  <c r="BA52" i="5"/>
  <c r="BA48" i="5"/>
  <c r="BA55" i="5"/>
  <c r="BA51" i="5"/>
  <c r="BA57" i="5"/>
  <c r="BA49" i="5"/>
  <c r="BA54" i="5"/>
  <c r="BA50" i="5"/>
  <c r="BA53" i="5"/>
  <c r="G7" i="4"/>
  <c r="E7" i="4"/>
  <c r="G7" i="3"/>
  <c r="K1010" i="3"/>
  <c r="K1009" i="3"/>
  <c r="K1008" i="3"/>
  <c r="K1007" i="3"/>
  <c r="K1006" i="3"/>
  <c r="K1005" i="3"/>
  <c r="K1004" i="3"/>
  <c r="K1003" i="3"/>
  <c r="K1002" i="3"/>
  <c r="K1001" i="3"/>
  <c r="K1000" i="3"/>
  <c r="K999" i="3"/>
  <c r="K998" i="3"/>
  <c r="K997" i="3"/>
  <c r="K996" i="3"/>
  <c r="K995" i="3"/>
  <c r="K994" i="3"/>
  <c r="K993" i="3"/>
  <c r="K992" i="3"/>
  <c r="K991" i="3"/>
  <c r="K990" i="3"/>
  <c r="K989" i="3"/>
  <c r="K988" i="3"/>
  <c r="K987" i="3"/>
  <c r="K986" i="3"/>
  <c r="K985" i="3"/>
  <c r="K984" i="3"/>
  <c r="K983" i="3"/>
  <c r="K982" i="3"/>
  <c r="K981" i="3"/>
  <c r="K980" i="3"/>
  <c r="K979" i="3"/>
  <c r="K978" i="3"/>
  <c r="K977" i="3"/>
  <c r="K976" i="3"/>
  <c r="K975" i="3"/>
  <c r="K974" i="3"/>
  <c r="K973" i="3"/>
  <c r="K972" i="3"/>
  <c r="K971" i="3"/>
  <c r="K970" i="3"/>
  <c r="K969" i="3"/>
  <c r="K968" i="3"/>
  <c r="K967" i="3"/>
  <c r="K966" i="3"/>
  <c r="K965" i="3"/>
  <c r="K964" i="3"/>
  <c r="K963" i="3"/>
  <c r="K962" i="3"/>
  <c r="K961" i="3"/>
  <c r="K960" i="3"/>
  <c r="K959" i="3"/>
  <c r="K958" i="3"/>
  <c r="K957" i="3"/>
  <c r="K956" i="3"/>
  <c r="K955" i="3"/>
  <c r="K954" i="3"/>
  <c r="K953" i="3"/>
  <c r="K952" i="3"/>
  <c r="K951" i="3"/>
  <c r="K950" i="3"/>
  <c r="K949" i="3"/>
  <c r="K948" i="3"/>
  <c r="K947" i="3"/>
  <c r="K946" i="3"/>
  <c r="K945" i="3"/>
  <c r="K944" i="3"/>
  <c r="K943" i="3"/>
  <c r="K942" i="3"/>
  <c r="K941" i="3"/>
  <c r="K940" i="3"/>
  <c r="K939" i="3"/>
  <c r="K938" i="3"/>
  <c r="K937" i="3"/>
  <c r="K936" i="3"/>
  <c r="K935" i="3"/>
  <c r="K934" i="3"/>
  <c r="K933" i="3"/>
  <c r="K932" i="3"/>
  <c r="K931" i="3"/>
  <c r="K930" i="3"/>
  <c r="K929" i="3"/>
  <c r="K928" i="3"/>
  <c r="K927" i="3"/>
  <c r="K926" i="3"/>
  <c r="K925" i="3"/>
  <c r="K924" i="3"/>
  <c r="K923" i="3"/>
  <c r="K922" i="3"/>
  <c r="K921" i="3"/>
  <c r="K920" i="3"/>
  <c r="K919" i="3"/>
  <c r="K918" i="3"/>
  <c r="K917" i="3"/>
  <c r="K916" i="3"/>
  <c r="K915" i="3"/>
  <c r="K914" i="3"/>
  <c r="K913" i="3"/>
  <c r="K912" i="3"/>
  <c r="K911" i="3"/>
  <c r="K910" i="3"/>
  <c r="K909" i="3"/>
  <c r="K908" i="3"/>
  <c r="K907" i="3"/>
  <c r="K906" i="3"/>
  <c r="K905" i="3"/>
  <c r="K904" i="3"/>
  <c r="K903" i="3"/>
  <c r="K902" i="3"/>
  <c r="K901" i="3"/>
  <c r="K900" i="3"/>
  <c r="K899" i="3"/>
  <c r="K898" i="3"/>
  <c r="K897" i="3"/>
  <c r="K896" i="3"/>
  <c r="K895" i="3"/>
  <c r="K894" i="3"/>
  <c r="K893" i="3"/>
  <c r="K892" i="3"/>
  <c r="K891" i="3"/>
  <c r="K890" i="3"/>
  <c r="K889" i="3"/>
  <c r="K888" i="3"/>
  <c r="K887" i="3"/>
  <c r="K886" i="3"/>
  <c r="K885" i="3"/>
  <c r="K884" i="3"/>
  <c r="K883" i="3"/>
  <c r="K882" i="3"/>
  <c r="K881" i="3"/>
  <c r="K880" i="3"/>
  <c r="K879" i="3"/>
  <c r="K878" i="3"/>
  <c r="K877" i="3"/>
  <c r="K876" i="3"/>
  <c r="K875" i="3"/>
  <c r="K874" i="3"/>
  <c r="K873" i="3"/>
  <c r="K872" i="3"/>
  <c r="K871" i="3"/>
  <c r="K870" i="3"/>
  <c r="K869" i="3"/>
  <c r="K868" i="3"/>
  <c r="K867" i="3"/>
  <c r="K866" i="3"/>
  <c r="K865" i="3"/>
  <c r="K864" i="3"/>
  <c r="K863" i="3"/>
  <c r="K862" i="3"/>
  <c r="K861" i="3"/>
  <c r="K860" i="3"/>
  <c r="K859" i="3"/>
  <c r="K858" i="3"/>
  <c r="K857" i="3"/>
  <c r="K856" i="3"/>
  <c r="K855" i="3"/>
  <c r="K854" i="3"/>
  <c r="K853" i="3"/>
  <c r="K852" i="3"/>
  <c r="K851" i="3"/>
  <c r="K850" i="3"/>
  <c r="K849" i="3"/>
  <c r="K848" i="3"/>
  <c r="K847" i="3"/>
  <c r="K846" i="3"/>
  <c r="K845" i="3"/>
  <c r="K844" i="3"/>
  <c r="K843" i="3"/>
  <c r="K842" i="3"/>
  <c r="K841" i="3"/>
  <c r="K840" i="3"/>
  <c r="K839" i="3"/>
  <c r="K838" i="3"/>
  <c r="K837" i="3"/>
  <c r="K836" i="3"/>
  <c r="K835" i="3"/>
  <c r="K834" i="3"/>
  <c r="K833" i="3"/>
  <c r="K832" i="3"/>
  <c r="K831" i="3"/>
  <c r="K830" i="3"/>
  <c r="K829" i="3"/>
  <c r="K828" i="3"/>
  <c r="K827" i="3"/>
  <c r="K826" i="3"/>
  <c r="K825" i="3"/>
  <c r="K824" i="3"/>
  <c r="K823" i="3"/>
  <c r="K822" i="3"/>
  <c r="K821" i="3"/>
  <c r="K820" i="3"/>
  <c r="K819" i="3"/>
  <c r="K818" i="3"/>
  <c r="K817" i="3"/>
  <c r="K816" i="3"/>
  <c r="K815" i="3"/>
  <c r="K814" i="3"/>
  <c r="K813" i="3"/>
  <c r="K812" i="3"/>
  <c r="K811" i="3"/>
  <c r="K810" i="3"/>
  <c r="K809" i="3"/>
  <c r="K808" i="3"/>
  <c r="K807" i="3"/>
  <c r="K806" i="3"/>
  <c r="K805" i="3"/>
  <c r="K804" i="3"/>
  <c r="K803" i="3"/>
  <c r="K802" i="3"/>
  <c r="K801" i="3"/>
  <c r="K800" i="3"/>
  <c r="K799" i="3"/>
  <c r="K798" i="3"/>
  <c r="K797" i="3"/>
  <c r="K796" i="3"/>
  <c r="K795" i="3"/>
  <c r="K794" i="3"/>
  <c r="K793" i="3"/>
  <c r="K792" i="3"/>
  <c r="K791" i="3"/>
  <c r="K790" i="3"/>
  <c r="K789" i="3"/>
  <c r="K788" i="3"/>
  <c r="K787" i="3"/>
  <c r="K786" i="3"/>
  <c r="K785" i="3"/>
  <c r="K784" i="3"/>
  <c r="K783" i="3"/>
  <c r="K782" i="3"/>
  <c r="K781" i="3"/>
  <c r="K780" i="3"/>
  <c r="K779" i="3"/>
  <c r="K778" i="3"/>
  <c r="K777" i="3"/>
  <c r="K776" i="3"/>
  <c r="K775" i="3"/>
  <c r="K774" i="3"/>
  <c r="K773" i="3"/>
  <c r="K772" i="3"/>
  <c r="K771" i="3"/>
  <c r="K770" i="3"/>
  <c r="K769" i="3"/>
  <c r="K768" i="3"/>
  <c r="K767" i="3"/>
  <c r="K766" i="3"/>
  <c r="K765" i="3"/>
  <c r="K764" i="3"/>
  <c r="K763" i="3"/>
  <c r="K762" i="3"/>
  <c r="K761" i="3"/>
  <c r="K760" i="3"/>
  <c r="K759" i="3"/>
  <c r="K758" i="3"/>
  <c r="K757" i="3"/>
  <c r="K756" i="3"/>
  <c r="K755" i="3"/>
  <c r="K754" i="3"/>
  <c r="K753" i="3"/>
  <c r="K752" i="3"/>
  <c r="K751" i="3"/>
  <c r="K750" i="3"/>
  <c r="K749" i="3"/>
  <c r="K748" i="3"/>
  <c r="K747" i="3"/>
  <c r="K746" i="3"/>
  <c r="K745" i="3"/>
  <c r="K744" i="3"/>
  <c r="K743" i="3"/>
  <c r="K742" i="3"/>
  <c r="K741" i="3"/>
  <c r="K740" i="3"/>
  <c r="K739" i="3"/>
  <c r="K738" i="3"/>
  <c r="K737" i="3"/>
  <c r="K736" i="3"/>
  <c r="K735" i="3"/>
  <c r="K734" i="3"/>
  <c r="K733" i="3"/>
  <c r="K732" i="3"/>
  <c r="K731" i="3"/>
  <c r="K730" i="3"/>
  <c r="K729" i="3"/>
  <c r="K728" i="3"/>
  <c r="K727" i="3"/>
  <c r="K726" i="3"/>
  <c r="K725" i="3"/>
  <c r="K724" i="3"/>
  <c r="K723" i="3"/>
  <c r="K722" i="3"/>
  <c r="K721" i="3"/>
  <c r="K720" i="3"/>
  <c r="K719" i="3"/>
  <c r="K718" i="3"/>
  <c r="K717" i="3"/>
  <c r="K716" i="3"/>
  <c r="K715" i="3"/>
  <c r="K714" i="3"/>
  <c r="K713" i="3"/>
  <c r="K712" i="3"/>
  <c r="K711" i="3"/>
  <c r="K710" i="3"/>
  <c r="K709" i="3"/>
  <c r="K708" i="3"/>
  <c r="K707" i="3"/>
  <c r="K706" i="3"/>
  <c r="K705" i="3"/>
  <c r="K704" i="3"/>
  <c r="K703" i="3"/>
  <c r="K702" i="3"/>
  <c r="K701" i="3"/>
  <c r="K700" i="3"/>
  <c r="K699" i="3"/>
  <c r="K698" i="3"/>
  <c r="K697" i="3"/>
  <c r="K696" i="3"/>
  <c r="K695" i="3"/>
  <c r="K694" i="3"/>
  <c r="K693" i="3"/>
  <c r="K692" i="3"/>
  <c r="K691" i="3"/>
  <c r="K690" i="3"/>
  <c r="K689" i="3"/>
  <c r="K688" i="3"/>
  <c r="K687" i="3"/>
  <c r="K686" i="3"/>
  <c r="K685" i="3"/>
  <c r="K684" i="3"/>
  <c r="K683" i="3"/>
  <c r="K682" i="3"/>
  <c r="K681" i="3"/>
  <c r="K680" i="3"/>
  <c r="K679" i="3"/>
  <c r="K678" i="3"/>
  <c r="K677" i="3"/>
  <c r="K676" i="3"/>
  <c r="K675" i="3"/>
  <c r="K674" i="3"/>
  <c r="K673" i="3"/>
  <c r="K672" i="3"/>
  <c r="K671" i="3"/>
  <c r="K670" i="3"/>
  <c r="K669" i="3"/>
  <c r="K668" i="3"/>
  <c r="K667" i="3"/>
  <c r="K666" i="3"/>
  <c r="K665" i="3"/>
  <c r="K664" i="3"/>
  <c r="K663" i="3"/>
  <c r="K662" i="3"/>
  <c r="K661" i="3"/>
  <c r="K660" i="3"/>
  <c r="K659" i="3"/>
  <c r="K658" i="3"/>
  <c r="K657" i="3"/>
  <c r="K656" i="3"/>
  <c r="K655" i="3"/>
  <c r="K654" i="3"/>
  <c r="K653" i="3"/>
  <c r="K652" i="3"/>
  <c r="K651" i="3"/>
  <c r="K650" i="3"/>
  <c r="K649" i="3"/>
  <c r="K648" i="3"/>
  <c r="K647" i="3"/>
  <c r="K646" i="3"/>
  <c r="K645" i="3"/>
  <c r="K644" i="3"/>
  <c r="K643" i="3"/>
  <c r="K642" i="3"/>
  <c r="K641" i="3"/>
  <c r="K640" i="3"/>
  <c r="K639" i="3"/>
  <c r="K638" i="3"/>
  <c r="K637" i="3"/>
  <c r="K636" i="3"/>
  <c r="K635" i="3"/>
  <c r="K634" i="3"/>
  <c r="K633" i="3"/>
  <c r="K632" i="3"/>
  <c r="K631" i="3"/>
  <c r="K630" i="3"/>
  <c r="K629" i="3"/>
  <c r="K628" i="3"/>
  <c r="K627" i="3"/>
  <c r="K626" i="3"/>
  <c r="K625" i="3"/>
  <c r="K624" i="3"/>
  <c r="K623" i="3"/>
  <c r="K622" i="3"/>
  <c r="K621" i="3"/>
  <c r="K620" i="3"/>
  <c r="K619" i="3"/>
  <c r="K618" i="3"/>
  <c r="K617" i="3"/>
  <c r="K616" i="3"/>
  <c r="K615" i="3"/>
  <c r="K614" i="3"/>
  <c r="K613" i="3"/>
  <c r="K612" i="3"/>
  <c r="K611" i="3"/>
  <c r="K610" i="3"/>
  <c r="K609" i="3"/>
  <c r="K608" i="3"/>
  <c r="K607" i="3"/>
  <c r="K606" i="3"/>
  <c r="K605" i="3"/>
  <c r="K604" i="3"/>
  <c r="K603" i="3"/>
  <c r="K602" i="3"/>
  <c r="K601" i="3"/>
  <c r="K600" i="3"/>
  <c r="K599" i="3"/>
  <c r="K598" i="3"/>
  <c r="K597" i="3"/>
  <c r="K596" i="3"/>
  <c r="K595" i="3"/>
  <c r="K594" i="3"/>
  <c r="K593" i="3"/>
  <c r="K592" i="3"/>
  <c r="K591" i="3"/>
  <c r="K590" i="3"/>
  <c r="K589" i="3"/>
  <c r="K588" i="3"/>
  <c r="K587" i="3"/>
  <c r="K586" i="3"/>
  <c r="K585" i="3"/>
  <c r="K584" i="3"/>
  <c r="K583" i="3"/>
  <c r="K582" i="3"/>
  <c r="K581" i="3"/>
  <c r="K580" i="3"/>
  <c r="K579" i="3"/>
  <c r="K578" i="3"/>
  <c r="K577" i="3"/>
  <c r="K576" i="3"/>
  <c r="K575" i="3"/>
  <c r="K574" i="3"/>
  <c r="K573" i="3"/>
  <c r="K572" i="3"/>
  <c r="K571" i="3"/>
  <c r="K570" i="3"/>
  <c r="K569" i="3"/>
  <c r="K568" i="3"/>
  <c r="K567" i="3"/>
  <c r="K566" i="3"/>
  <c r="K565" i="3"/>
  <c r="K564" i="3"/>
  <c r="K563" i="3"/>
  <c r="K562" i="3"/>
  <c r="K561" i="3"/>
  <c r="K560" i="3"/>
  <c r="K559" i="3"/>
  <c r="K558" i="3"/>
  <c r="K557" i="3"/>
  <c r="K556" i="3"/>
  <c r="K555" i="3"/>
  <c r="K554" i="3"/>
  <c r="K553" i="3"/>
  <c r="K552" i="3"/>
  <c r="K551" i="3"/>
  <c r="K550" i="3"/>
  <c r="K549" i="3"/>
  <c r="K548" i="3"/>
  <c r="K547" i="3"/>
  <c r="K546" i="3"/>
  <c r="K545" i="3"/>
  <c r="K544" i="3"/>
  <c r="K543" i="3"/>
  <c r="K542" i="3"/>
  <c r="K541" i="3"/>
  <c r="K540" i="3"/>
  <c r="K539" i="3"/>
  <c r="K538" i="3"/>
  <c r="K537" i="3"/>
  <c r="K536" i="3"/>
  <c r="K535" i="3"/>
  <c r="K534" i="3"/>
  <c r="K533" i="3"/>
  <c r="K532" i="3"/>
  <c r="K531" i="3"/>
  <c r="K530" i="3"/>
  <c r="K529" i="3"/>
  <c r="K528" i="3"/>
  <c r="K527" i="3"/>
  <c r="K526" i="3"/>
  <c r="K525" i="3"/>
  <c r="K524" i="3"/>
  <c r="K523" i="3"/>
  <c r="K522" i="3"/>
  <c r="K521" i="3"/>
  <c r="K520" i="3"/>
  <c r="K519" i="3"/>
  <c r="K518" i="3"/>
  <c r="K517" i="3"/>
  <c r="K516" i="3"/>
  <c r="K515" i="3"/>
  <c r="K514" i="3"/>
  <c r="K513" i="3"/>
  <c r="K512" i="3"/>
  <c r="K511" i="3"/>
  <c r="K510" i="3"/>
  <c r="K509" i="3"/>
  <c r="K508" i="3"/>
  <c r="K507" i="3"/>
  <c r="K506" i="3"/>
  <c r="K505" i="3"/>
  <c r="K504" i="3"/>
  <c r="K503" i="3"/>
  <c r="K502" i="3"/>
  <c r="K501" i="3"/>
  <c r="K500" i="3"/>
  <c r="K499" i="3"/>
  <c r="K498" i="3"/>
  <c r="K497" i="3"/>
  <c r="K496" i="3"/>
  <c r="K495" i="3"/>
  <c r="K494" i="3"/>
  <c r="K493" i="3"/>
  <c r="K492" i="3"/>
  <c r="K491" i="3"/>
  <c r="K490" i="3"/>
  <c r="K489" i="3"/>
  <c r="K488" i="3"/>
  <c r="K487" i="3"/>
  <c r="K486" i="3"/>
  <c r="K485" i="3"/>
  <c r="K484" i="3"/>
  <c r="K483" i="3"/>
  <c r="K482" i="3"/>
  <c r="K481" i="3"/>
  <c r="K480" i="3"/>
  <c r="K479" i="3"/>
  <c r="K478" i="3"/>
  <c r="K477" i="3"/>
  <c r="K476" i="3"/>
  <c r="K475" i="3"/>
  <c r="K474" i="3"/>
  <c r="K473" i="3"/>
  <c r="K472" i="3"/>
  <c r="K471" i="3"/>
  <c r="K470" i="3"/>
  <c r="K469" i="3"/>
  <c r="K468" i="3"/>
  <c r="K467" i="3"/>
  <c r="K466" i="3"/>
  <c r="K465" i="3"/>
  <c r="K464" i="3"/>
  <c r="K463" i="3"/>
  <c r="K462" i="3"/>
  <c r="K461" i="3"/>
  <c r="K460" i="3"/>
  <c r="K459" i="3"/>
  <c r="K458" i="3"/>
  <c r="K457" i="3"/>
  <c r="K456" i="3"/>
  <c r="K455" i="3"/>
  <c r="K454" i="3"/>
  <c r="K453" i="3"/>
  <c r="K452" i="3"/>
  <c r="K451" i="3"/>
  <c r="K450" i="3"/>
  <c r="K449" i="3"/>
  <c r="K448" i="3"/>
  <c r="K447" i="3"/>
  <c r="K446" i="3"/>
  <c r="K445" i="3"/>
  <c r="K444" i="3"/>
  <c r="K443" i="3"/>
  <c r="K442" i="3"/>
  <c r="K441" i="3"/>
  <c r="K440" i="3"/>
  <c r="K439" i="3"/>
  <c r="K438" i="3"/>
  <c r="K437" i="3"/>
  <c r="K436" i="3"/>
  <c r="K435" i="3"/>
  <c r="K434" i="3"/>
  <c r="K433" i="3"/>
  <c r="K432" i="3"/>
  <c r="K431" i="3"/>
  <c r="K430" i="3"/>
  <c r="K429" i="3"/>
  <c r="K428" i="3"/>
  <c r="K427" i="3"/>
  <c r="K426" i="3"/>
  <c r="K425" i="3"/>
  <c r="K424" i="3"/>
  <c r="K423" i="3"/>
  <c r="K422" i="3"/>
  <c r="K421" i="3"/>
  <c r="K420" i="3"/>
  <c r="K419" i="3"/>
  <c r="K418" i="3"/>
  <c r="K417" i="3"/>
  <c r="K416" i="3"/>
  <c r="K415" i="3"/>
  <c r="K414" i="3"/>
  <c r="K413" i="3"/>
  <c r="K412" i="3"/>
  <c r="K411" i="3"/>
  <c r="K410" i="3"/>
  <c r="K409" i="3"/>
  <c r="K408" i="3"/>
  <c r="K407" i="3"/>
  <c r="K406" i="3"/>
  <c r="K405" i="3"/>
  <c r="K404" i="3"/>
  <c r="K403" i="3"/>
  <c r="K402" i="3"/>
  <c r="K401" i="3"/>
  <c r="K400" i="3"/>
  <c r="K399" i="3"/>
  <c r="K398" i="3"/>
  <c r="K397" i="3"/>
  <c r="K396" i="3"/>
  <c r="K395" i="3"/>
  <c r="K394" i="3"/>
  <c r="K393" i="3"/>
  <c r="K392" i="3"/>
  <c r="K391" i="3"/>
  <c r="K390" i="3"/>
  <c r="K389" i="3"/>
  <c r="K388" i="3"/>
  <c r="K387" i="3"/>
  <c r="K386" i="3"/>
  <c r="K385" i="3"/>
  <c r="K384" i="3"/>
  <c r="K383" i="3"/>
  <c r="K382" i="3"/>
  <c r="K381" i="3"/>
  <c r="K380" i="3"/>
  <c r="K379" i="3"/>
  <c r="K378" i="3"/>
  <c r="K377" i="3"/>
  <c r="K376" i="3"/>
  <c r="K375" i="3"/>
  <c r="K374" i="3"/>
  <c r="K373" i="3"/>
  <c r="K372" i="3"/>
  <c r="K371" i="3"/>
  <c r="K370" i="3"/>
  <c r="K369" i="3"/>
  <c r="K368" i="3"/>
  <c r="K367" i="3"/>
  <c r="K366" i="3"/>
  <c r="K365" i="3"/>
  <c r="K364" i="3"/>
  <c r="K363" i="3"/>
  <c r="K362" i="3"/>
  <c r="K361" i="3"/>
  <c r="K360" i="3"/>
  <c r="K359" i="3"/>
  <c r="K358" i="3"/>
  <c r="K357" i="3"/>
  <c r="K356" i="3"/>
  <c r="K355" i="3"/>
  <c r="K354" i="3"/>
  <c r="K353" i="3"/>
  <c r="K352" i="3"/>
  <c r="K351" i="3"/>
  <c r="K350" i="3"/>
  <c r="K349" i="3"/>
  <c r="K348" i="3"/>
  <c r="K347" i="3"/>
  <c r="K346" i="3"/>
  <c r="K345" i="3"/>
  <c r="K344" i="3"/>
  <c r="K343" i="3"/>
  <c r="K342" i="3"/>
  <c r="K341" i="3"/>
  <c r="K340" i="3"/>
  <c r="K339" i="3"/>
  <c r="K338" i="3"/>
  <c r="K337" i="3"/>
  <c r="K336" i="3"/>
  <c r="K335" i="3"/>
  <c r="K334" i="3"/>
  <c r="K333" i="3"/>
  <c r="K332" i="3"/>
  <c r="K331" i="3"/>
  <c r="K330" i="3"/>
  <c r="K329" i="3"/>
  <c r="K328" i="3"/>
  <c r="K327" i="3"/>
  <c r="K326" i="3"/>
  <c r="K325" i="3"/>
  <c r="K324" i="3"/>
  <c r="K323" i="3"/>
  <c r="K322" i="3"/>
  <c r="K321" i="3"/>
  <c r="K320" i="3"/>
  <c r="K319" i="3"/>
  <c r="K318" i="3"/>
  <c r="K317" i="3"/>
  <c r="K316" i="3"/>
  <c r="K315" i="3"/>
  <c r="K314" i="3"/>
  <c r="K313" i="3"/>
  <c r="K312" i="3"/>
  <c r="K311" i="3"/>
  <c r="K310" i="3"/>
  <c r="K309" i="3"/>
  <c r="K308" i="3"/>
  <c r="K307" i="3"/>
  <c r="K306" i="3"/>
  <c r="K305" i="3"/>
  <c r="K304" i="3"/>
  <c r="K303" i="3"/>
  <c r="K302" i="3"/>
  <c r="K301" i="3"/>
  <c r="K300" i="3"/>
  <c r="K299" i="3"/>
  <c r="K298" i="3"/>
  <c r="K297" i="3"/>
  <c r="K296" i="3"/>
  <c r="K295" i="3"/>
  <c r="K294" i="3"/>
  <c r="K293" i="3"/>
  <c r="K292" i="3"/>
  <c r="K291" i="3"/>
  <c r="K290" i="3"/>
  <c r="K289" i="3"/>
  <c r="K288" i="3"/>
  <c r="K287" i="3"/>
  <c r="K286" i="3"/>
  <c r="K285" i="3"/>
  <c r="K284" i="3"/>
  <c r="K283" i="3"/>
  <c r="K282" i="3"/>
  <c r="K281" i="3"/>
  <c r="K280" i="3"/>
  <c r="K279" i="3"/>
  <c r="K278" i="3"/>
  <c r="K277" i="3"/>
  <c r="K276" i="3"/>
  <c r="K275" i="3"/>
  <c r="K274" i="3"/>
  <c r="K273" i="3"/>
  <c r="K272" i="3"/>
  <c r="K271" i="3"/>
  <c r="K270" i="3"/>
  <c r="K269" i="3"/>
  <c r="K268" i="3"/>
  <c r="K267" i="3"/>
  <c r="K266" i="3"/>
  <c r="K265" i="3"/>
  <c r="K264" i="3"/>
  <c r="K263" i="3"/>
  <c r="K262" i="3"/>
  <c r="K261" i="3"/>
  <c r="K260" i="3"/>
  <c r="K259" i="3"/>
  <c r="K258" i="3"/>
  <c r="K257" i="3"/>
  <c r="K256" i="3"/>
  <c r="K255" i="3"/>
  <c r="K254" i="3"/>
  <c r="K253" i="3"/>
  <c r="K252" i="3"/>
  <c r="K251" i="3"/>
  <c r="K250" i="3"/>
  <c r="K249" i="3"/>
  <c r="K248" i="3"/>
  <c r="K247" i="3"/>
  <c r="K246" i="3"/>
  <c r="K245" i="3"/>
  <c r="K244" i="3"/>
  <c r="K243" i="3"/>
  <c r="K242" i="3"/>
  <c r="K241" i="3"/>
  <c r="K240" i="3"/>
  <c r="K239" i="3"/>
  <c r="K238" i="3"/>
  <c r="K237" i="3"/>
  <c r="K236" i="3"/>
  <c r="K235" i="3"/>
  <c r="K234" i="3"/>
  <c r="K233" i="3"/>
  <c r="K232" i="3"/>
  <c r="K231" i="3"/>
  <c r="K230" i="3"/>
  <c r="K229" i="3"/>
  <c r="K228" i="3"/>
  <c r="K227" i="3"/>
  <c r="K226" i="3"/>
  <c r="K225" i="3"/>
  <c r="K224" i="3"/>
  <c r="K223" i="3"/>
  <c r="K222" i="3"/>
  <c r="K221" i="3"/>
  <c r="K220" i="3"/>
  <c r="K219" i="3"/>
  <c r="K218" i="3"/>
  <c r="K217" i="3"/>
  <c r="K216" i="3"/>
  <c r="K215" i="3"/>
  <c r="K214" i="3"/>
  <c r="K213" i="3"/>
  <c r="K212" i="3"/>
  <c r="K211" i="3"/>
  <c r="K210" i="3"/>
  <c r="K209" i="3"/>
  <c r="K208" i="3"/>
  <c r="K207" i="3"/>
  <c r="K206" i="3"/>
  <c r="K205" i="3"/>
  <c r="K204" i="3"/>
  <c r="K203" i="3"/>
  <c r="K202" i="3"/>
  <c r="K201" i="3"/>
  <c r="K200" i="3"/>
  <c r="K199" i="3"/>
  <c r="K198" i="3"/>
  <c r="K197" i="3"/>
  <c r="K196" i="3"/>
  <c r="K195" i="3"/>
  <c r="K194" i="3"/>
  <c r="K193" i="3"/>
  <c r="K192" i="3"/>
  <c r="K191" i="3"/>
  <c r="K190" i="3"/>
  <c r="K189" i="3"/>
  <c r="K188" i="3"/>
  <c r="K187" i="3"/>
  <c r="K186" i="3"/>
  <c r="K185" i="3"/>
  <c r="K184" i="3"/>
  <c r="K183" i="3"/>
  <c r="K182" i="3"/>
  <c r="K181" i="3"/>
  <c r="K180" i="3"/>
  <c r="K179" i="3"/>
  <c r="K178" i="3"/>
  <c r="K177" i="3"/>
  <c r="K176" i="3"/>
  <c r="K175" i="3"/>
  <c r="K174" i="3"/>
  <c r="K173" i="3"/>
  <c r="K172" i="3"/>
  <c r="K171" i="3"/>
  <c r="K170" i="3"/>
  <c r="K169" i="3"/>
  <c r="K168" i="3"/>
  <c r="K167" i="3"/>
  <c r="K166" i="3"/>
  <c r="K165" i="3"/>
  <c r="K164" i="3"/>
  <c r="K163" i="3"/>
  <c r="K162" i="3"/>
  <c r="K161" i="3"/>
  <c r="K160" i="3"/>
  <c r="K159" i="3"/>
  <c r="K158" i="3"/>
  <c r="K157" i="3"/>
  <c r="K156" i="3"/>
  <c r="K155" i="3"/>
  <c r="K154" i="3"/>
  <c r="K153" i="3"/>
  <c r="K152" i="3"/>
  <c r="K151" i="3"/>
  <c r="K150" i="3"/>
  <c r="K149" i="3"/>
  <c r="K148" i="3"/>
  <c r="K147" i="3"/>
  <c r="K146" i="3"/>
  <c r="K145" i="3"/>
  <c r="K144" i="3"/>
  <c r="K143" i="3"/>
  <c r="K142" i="3"/>
  <c r="K141" i="3"/>
  <c r="K140" i="3"/>
  <c r="K139" i="3"/>
  <c r="K138" i="3"/>
  <c r="K137" i="3"/>
  <c r="K136" i="3"/>
  <c r="K135" i="3"/>
  <c r="K134" i="3"/>
  <c r="K133" i="3"/>
  <c r="K132" i="3"/>
  <c r="K131" i="3"/>
  <c r="K130" i="3"/>
  <c r="K129" i="3"/>
  <c r="K128" i="3"/>
  <c r="K127" i="3"/>
  <c r="K126" i="3"/>
  <c r="K125" i="3"/>
  <c r="K124" i="3"/>
  <c r="K123" i="3"/>
  <c r="K122" i="3"/>
  <c r="K121" i="3"/>
  <c r="K120" i="3"/>
  <c r="K119" i="3"/>
  <c r="K118" i="3"/>
  <c r="K117" i="3"/>
  <c r="K116" i="3"/>
  <c r="K115" i="3"/>
  <c r="K114" i="3"/>
  <c r="K113" i="3"/>
  <c r="K112" i="3"/>
  <c r="K111" i="3"/>
  <c r="K110" i="3"/>
  <c r="K109" i="3"/>
  <c r="K108" i="3"/>
  <c r="K107" i="3"/>
  <c r="K106" i="3"/>
  <c r="K105" i="3"/>
  <c r="K104" i="3"/>
  <c r="K103" i="3"/>
  <c r="K102" i="3"/>
  <c r="K101" i="3"/>
  <c r="K100" i="3"/>
  <c r="K99" i="3"/>
  <c r="K98" i="3"/>
  <c r="K97" i="3"/>
  <c r="K96" i="3"/>
  <c r="K95" i="3"/>
  <c r="K94" i="3"/>
  <c r="K93" i="3"/>
  <c r="K92" i="3"/>
  <c r="K91" i="3"/>
  <c r="K90" i="3"/>
  <c r="K89" i="3"/>
  <c r="K88" i="3"/>
  <c r="K87" i="3"/>
  <c r="K86" i="3"/>
  <c r="K85" i="3"/>
  <c r="K84" i="3"/>
  <c r="K83" i="3"/>
  <c r="K82" i="3"/>
  <c r="K81" i="3"/>
  <c r="K80" i="3"/>
  <c r="K79" i="3"/>
  <c r="K78" i="3"/>
  <c r="K77" i="3"/>
  <c r="K76" i="3"/>
  <c r="K75" i="3"/>
  <c r="K74" i="3"/>
  <c r="K73" i="3"/>
  <c r="K72" i="3"/>
  <c r="K71" i="3"/>
  <c r="K70" i="3"/>
  <c r="K69" i="3"/>
  <c r="K68" i="3"/>
  <c r="K67" i="3"/>
  <c r="K66" i="3"/>
  <c r="K65" i="3"/>
  <c r="K64" i="3"/>
  <c r="K63" i="3"/>
  <c r="K62" i="3"/>
  <c r="K61" i="3"/>
  <c r="K60" i="3"/>
  <c r="K59" i="3"/>
  <c r="K58" i="3"/>
  <c r="K57" i="3"/>
  <c r="K56" i="3"/>
  <c r="K55" i="3"/>
  <c r="K54" i="3"/>
  <c r="K53" i="3"/>
  <c r="K52" i="3"/>
  <c r="K51" i="3"/>
  <c r="K50" i="3"/>
  <c r="K49" i="3"/>
  <c r="K48" i="3"/>
  <c r="K47" i="3"/>
  <c r="K46" i="3"/>
  <c r="K45" i="3"/>
  <c r="K44" i="3"/>
  <c r="K43" i="3"/>
  <c r="K42" i="3"/>
  <c r="K41" i="3"/>
  <c r="K40" i="3"/>
  <c r="K39" i="3"/>
  <c r="K38" i="3"/>
  <c r="K37" i="3"/>
  <c r="K36" i="3"/>
  <c r="K35" i="3"/>
  <c r="K34" i="3"/>
  <c r="K33" i="3"/>
  <c r="K32" i="3"/>
  <c r="K31" i="3"/>
  <c r="K30" i="3"/>
  <c r="K29" i="3"/>
  <c r="K28" i="3"/>
  <c r="K27" i="3"/>
  <c r="K26" i="3"/>
  <c r="K25" i="3"/>
  <c r="K24" i="3"/>
  <c r="K23" i="3"/>
  <c r="K22" i="3"/>
  <c r="K21" i="3"/>
  <c r="K20" i="3"/>
  <c r="K19" i="3"/>
  <c r="K18" i="3"/>
  <c r="K17" i="3"/>
  <c r="K16" i="3"/>
  <c r="K15" i="3"/>
  <c r="K14" i="3"/>
  <c r="K13" i="3"/>
  <c r="K12" i="3"/>
  <c r="K11" i="3"/>
  <c r="I1010" i="3"/>
  <c r="I1009" i="3"/>
  <c r="I1008" i="3"/>
  <c r="I1007" i="3"/>
  <c r="I1006" i="3"/>
  <c r="I1005" i="3"/>
  <c r="I1004" i="3"/>
  <c r="I1003" i="3"/>
  <c r="I1002" i="3"/>
  <c r="I1001" i="3"/>
  <c r="I1000" i="3"/>
  <c r="I999" i="3"/>
  <c r="I998" i="3"/>
  <c r="I997" i="3"/>
  <c r="I996" i="3"/>
  <c r="I995" i="3"/>
  <c r="I994" i="3"/>
  <c r="I993" i="3"/>
  <c r="I992" i="3"/>
  <c r="I991" i="3"/>
  <c r="I990" i="3"/>
  <c r="I989" i="3"/>
  <c r="I988" i="3"/>
  <c r="I987" i="3"/>
  <c r="I986" i="3"/>
  <c r="I985" i="3"/>
  <c r="I984" i="3"/>
  <c r="I983" i="3"/>
  <c r="I982" i="3"/>
  <c r="I981" i="3"/>
  <c r="I980" i="3"/>
  <c r="I979" i="3"/>
  <c r="I978" i="3"/>
  <c r="I977" i="3"/>
  <c r="I976" i="3"/>
  <c r="I975" i="3"/>
  <c r="I974" i="3"/>
  <c r="I973" i="3"/>
  <c r="I972" i="3"/>
  <c r="I971" i="3"/>
  <c r="I970" i="3"/>
  <c r="I969" i="3"/>
  <c r="I968" i="3"/>
  <c r="I967" i="3"/>
  <c r="I966" i="3"/>
  <c r="I965" i="3"/>
  <c r="I964" i="3"/>
  <c r="I963" i="3"/>
  <c r="I962" i="3"/>
  <c r="I961" i="3"/>
  <c r="I960" i="3"/>
  <c r="I959" i="3"/>
  <c r="I958" i="3"/>
  <c r="I957" i="3"/>
  <c r="I956" i="3"/>
  <c r="I955" i="3"/>
  <c r="I954" i="3"/>
  <c r="I953" i="3"/>
  <c r="I952" i="3"/>
  <c r="I951" i="3"/>
  <c r="I950" i="3"/>
  <c r="I949" i="3"/>
  <c r="I948" i="3"/>
  <c r="I947" i="3"/>
  <c r="I946" i="3"/>
  <c r="I945" i="3"/>
  <c r="I944" i="3"/>
  <c r="I943" i="3"/>
  <c r="I942" i="3"/>
  <c r="I941" i="3"/>
  <c r="I940" i="3"/>
  <c r="I939" i="3"/>
  <c r="I938" i="3"/>
  <c r="I937" i="3"/>
  <c r="I936" i="3"/>
  <c r="I935" i="3"/>
  <c r="I934" i="3"/>
  <c r="I933" i="3"/>
  <c r="I932" i="3"/>
  <c r="I931" i="3"/>
  <c r="I930" i="3"/>
  <c r="I929" i="3"/>
  <c r="I928" i="3"/>
  <c r="I927" i="3"/>
  <c r="I926" i="3"/>
  <c r="I925" i="3"/>
  <c r="I924" i="3"/>
  <c r="I923" i="3"/>
  <c r="I922" i="3"/>
  <c r="I921" i="3"/>
  <c r="I920" i="3"/>
  <c r="I919" i="3"/>
  <c r="I918" i="3"/>
  <c r="I917" i="3"/>
  <c r="I916" i="3"/>
  <c r="I915" i="3"/>
  <c r="I914" i="3"/>
  <c r="I913" i="3"/>
  <c r="I912" i="3"/>
  <c r="I911" i="3"/>
  <c r="I910" i="3"/>
  <c r="I909" i="3"/>
  <c r="I908" i="3"/>
  <c r="I907" i="3"/>
  <c r="I906" i="3"/>
  <c r="I905" i="3"/>
  <c r="I904" i="3"/>
  <c r="I903" i="3"/>
  <c r="I902" i="3"/>
  <c r="I901" i="3"/>
  <c r="I900" i="3"/>
  <c r="I899" i="3"/>
  <c r="I898" i="3"/>
  <c r="I897" i="3"/>
  <c r="I896" i="3"/>
  <c r="I895" i="3"/>
  <c r="I894" i="3"/>
  <c r="I893" i="3"/>
  <c r="I892" i="3"/>
  <c r="I891" i="3"/>
  <c r="I890" i="3"/>
  <c r="I889" i="3"/>
  <c r="I888" i="3"/>
  <c r="I887" i="3"/>
  <c r="I886" i="3"/>
  <c r="I885" i="3"/>
  <c r="I884" i="3"/>
  <c r="I883" i="3"/>
  <c r="I882" i="3"/>
  <c r="I881" i="3"/>
  <c r="I880" i="3"/>
  <c r="I879" i="3"/>
  <c r="I878" i="3"/>
  <c r="I877" i="3"/>
  <c r="I876" i="3"/>
  <c r="I875" i="3"/>
  <c r="I874" i="3"/>
  <c r="I873" i="3"/>
  <c r="I872" i="3"/>
  <c r="I871" i="3"/>
  <c r="I870" i="3"/>
  <c r="I869" i="3"/>
  <c r="I868" i="3"/>
  <c r="I867" i="3"/>
  <c r="I866" i="3"/>
  <c r="I865" i="3"/>
  <c r="I864" i="3"/>
  <c r="I863" i="3"/>
  <c r="I862" i="3"/>
  <c r="I861" i="3"/>
  <c r="I860" i="3"/>
  <c r="I859" i="3"/>
  <c r="I858" i="3"/>
  <c r="I857" i="3"/>
  <c r="I856" i="3"/>
  <c r="I855" i="3"/>
  <c r="I854" i="3"/>
  <c r="I853" i="3"/>
  <c r="I852" i="3"/>
  <c r="I851" i="3"/>
  <c r="I850" i="3"/>
  <c r="I849" i="3"/>
  <c r="I848" i="3"/>
  <c r="I847" i="3"/>
  <c r="I846" i="3"/>
  <c r="I845" i="3"/>
  <c r="I844" i="3"/>
  <c r="I843" i="3"/>
  <c r="I842" i="3"/>
  <c r="I841" i="3"/>
  <c r="I840" i="3"/>
  <c r="I839" i="3"/>
  <c r="I838" i="3"/>
  <c r="I837" i="3"/>
  <c r="I836" i="3"/>
  <c r="I835" i="3"/>
  <c r="I834" i="3"/>
  <c r="I833" i="3"/>
  <c r="I832" i="3"/>
  <c r="I831" i="3"/>
  <c r="I830" i="3"/>
  <c r="I829" i="3"/>
  <c r="I828" i="3"/>
  <c r="I827" i="3"/>
  <c r="I826" i="3"/>
  <c r="I825" i="3"/>
  <c r="I824" i="3"/>
  <c r="I823" i="3"/>
  <c r="I822" i="3"/>
  <c r="I821" i="3"/>
  <c r="I820" i="3"/>
  <c r="I819" i="3"/>
  <c r="I818" i="3"/>
  <c r="I817" i="3"/>
  <c r="I816" i="3"/>
  <c r="I815" i="3"/>
  <c r="I814" i="3"/>
  <c r="I813" i="3"/>
  <c r="I812" i="3"/>
  <c r="I811" i="3"/>
  <c r="I810" i="3"/>
  <c r="I809" i="3"/>
  <c r="I808" i="3"/>
  <c r="I807" i="3"/>
  <c r="I806" i="3"/>
  <c r="I805" i="3"/>
  <c r="I804" i="3"/>
  <c r="I803" i="3"/>
  <c r="I802" i="3"/>
  <c r="I801" i="3"/>
  <c r="I800" i="3"/>
  <c r="I799" i="3"/>
  <c r="I798" i="3"/>
  <c r="I797" i="3"/>
  <c r="I796" i="3"/>
  <c r="I795" i="3"/>
  <c r="I794" i="3"/>
  <c r="I793" i="3"/>
  <c r="I792" i="3"/>
  <c r="I791" i="3"/>
  <c r="I790" i="3"/>
  <c r="I789" i="3"/>
  <c r="I788" i="3"/>
  <c r="I787" i="3"/>
  <c r="I786" i="3"/>
  <c r="I785" i="3"/>
  <c r="I784" i="3"/>
  <c r="I783" i="3"/>
  <c r="I782" i="3"/>
  <c r="I781" i="3"/>
  <c r="I780" i="3"/>
  <c r="I779" i="3"/>
  <c r="I778" i="3"/>
  <c r="I777" i="3"/>
  <c r="I776" i="3"/>
  <c r="I775" i="3"/>
  <c r="I774" i="3"/>
  <c r="I773" i="3"/>
  <c r="I772" i="3"/>
  <c r="I771" i="3"/>
  <c r="I770" i="3"/>
  <c r="I769" i="3"/>
  <c r="I768" i="3"/>
  <c r="I767" i="3"/>
  <c r="I766" i="3"/>
  <c r="I765" i="3"/>
  <c r="I764" i="3"/>
  <c r="I763" i="3"/>
  <c r="I762" i="3"/>
  <c r="I761" i="3"/>
  <c r="I760" i="3"/>
  <c r="I759" i="3"/>
  <c r="I758" i="3"/>
  <c r="I757" i="3"/>
  <c r="I756" i="3"/>
  <c r="I755" i="3"/>
  <c r="I754" i="3"/>
  <c r="I753" i="3"/>
  <c r="I752" i="3"/>
  <c r="I751" i="3"/>
  <c r="I750" i="3"/>
  <c r="I749" i="3"/>
  <c r="I748" i="3"/>
  <c r="I747" i="3"/>
  <c r="I746" i="3"/>
  <c r="I745" i="3"/>
  <c r="I744" i="3"/>
  <c r="I743" i="3"/>
  <c r="I742" i="3"/>
  <c r="I741" i="3"/>
  <c r="I740" i="3"/>
  <c r="I739" i="3"/>
  <c r="I738" i="3"/>
  <c r="I737" i="3"/>
  <c r="I736" i="3"/>
  <c r="I735" i="3"/>
  <c r="I734" i="3"/>
  <c r="I733" i="3"/>
  <c r="I732" i="3"/>
  <c r="I731" i="3"/>
  <c r="I730" i="3"/>
  <c r="I729" i="3"/>
  <c r="I728" i="3"/>
  <c r="I727" i="3"/>
  <c r="I726" i="3"/>
  <c r="I725" i="3"/>
  <c r="I724" i="3"/>
  <c r="I723" i="3"/>
  <c r="I722" i="3"/>
  <c r="I721" i="3"/>
  <c r="I720" i="3"/>
  <c r="I719" i="3"/>
  <c r="I718" i="3"/>
  <c r="I717" i="3"/>
  <c r="I716" i="3"/>
  <c r="I715" i="3"/>
  <c r="I714" i="3"/>
  <c r="I713" i="3"/>
  <c r="I712" i="3"/>
  <c r="I711" i="3"/>
  <c r="I710" i="3"/>
  <c r="I709" i="3"/>
  <c r="I708" i="3"/>
  <c r="I707" i="3"/>
  <c r="I706" i="3"/>
  <c r="I705" i="3"/>
  <c r="I704" i="3"/>
  <c r="I703" i="3"/>
  <c r="I702" i="3"/>
  <c r="I701" i="3"/>
  <c r="I700" i="3"/>
  <c r="I699" i="3"/>
  <c r="I698" i="3"/>
  <c r="I697" i="3"/>
  <c r="I696" i="3"/>
  <c r="I695" i="3"/>
  <c r="I694" i="3"/>
  <c r="I693" i="3"/>
  <c r="I692" i="3"/>
  <c r="I691" i="3"/>
  <c r="I690" i="3"/>
  <c r="I689" i="3"/>
  <c r="I688" i="3"/>
  <c r="I687" i="3"/>
  <c r="I686" i="3"/>
  <c r="I685" i="3"/>
  <c r="I684" i="3"/>
  <c r="I683" i="3"/>
  <c r="I682" i="3"/>
  <c r="I681" i="3"/>
  <c r="I680" i="3"/>
  <c r="I679" i="3"/>
  <c r="I678" i="3"/>
  <c r="I677" i="3"/>
  <c r="I676" i="3"/>
  <c r="I675" i="3"/>
  <c r="I674" i="3"/>
  <c r="I673" i="3"/>
  <c r="I672" i="3"/>
  <c r="I671" i="3"/>
  <c r="I670" i="3"/>
  <c r="I669" i="3"/>
  <c r="I668" i="3"/>
  <c r="I667" i="3"/>
  <c r="I666" i="3"/>
  <c r="I665" i="3"/>
  <c r="I664" i="3"/>
  <c r="I663" i="3"/>
  <c r="I662" i="3"/>
  <c r="I661" i="3"/>
  <c r="I660" i="3"/>
  <c r="I659" i="3"/>
  <c r="I658" i="3"/>
  <c r="I657" i="3"/>
  <c r="I656" i="3"/>
  <c r="I655" i="3"/>
  <c r="I654" i="3"/>
  <c r="I653" i="3"/>
  <c r="I652" i="3"/>
  <c r="I651" i="3"/>
  <c r="I650" i="3"/>
  <c r="I649" i="3"/>
  <c r="I648" i="3"/>
  <c r="I647" i="3"/>
  <c r="I646" i="3"/>
  <c r="I645" i="3"/>
  <c r="I644" i="3"/>
  <c r="I643" i="3"/>
  <c r="I642" i="3"/>
  <c r="I641" i="3"/>
  <c r="I640" i="3"/>
  <c r="I639" i="3"/>
  <c r="I638" i="3"/>
  <c r="I637" i="3"/>
  <c r="I636" i="3"/>
  <c r="I635" i="3"/>
  <c r="I634" i="3"/>
  <c r="I633" i="3"/>
  <c r="I632" i="3"/>
  <c r="I631" i="3"/>
  <c r="I630" i="3"/>
  <c r="I629" i="3"/>
  <c r="I628" i="3"/>
  <c r="I627" i="3"/>
  <c r="I626" i="3"/>
  <c r="I625" i="3"/>
  <c r="I624" i="3"/>
  <c r="I623" i="3"/>
  <c r="I622" i="3"/>
  <c r="I621" i="3"/>
  <c r="I620" i="3"/>
  <c r="I619" i="3"/>
  <c r="I618" i="3"/>
  <c r="I617" i="3"/>
  <c r="I616" i="3"/>
  <c r="I615" i="3"/>
  <c r="I614" i="3"/>
  <c r="I613" i="3"/>
  <c r="I612" i="3"/>
  <c r="I611" i="3"/>
  <c r="I610" i="3"/>
  <c r="I609" i="3"/>
  <c r="I608" i="3"/>
  <c r="I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569" i="3"/>
  <c r="I568" i="3"/>
  <c r="I567" i="3"/>
  <c r="I566" i="3"/>
  <c r="I565" i="3"/>
  <c r="I564" i="3"/>
  <c r="I563" i="3"/>
  <c r="I562" i="3"/>
  <c r="I561" i="3"/>
  <c r="I560" i="3"/>
  <c r="I559" i="3"/>
  <c r="I558" i="3"/>
  <c r="I557" i="3"/>
  <c r="I556" i="3"/>
  <c r="I555" i="3"/>
  <c r="I554" i="3"/>
  <c r="I553" i="3"/>
  <c r="I552" i="3"/>
  <c r="I551" i="3"/>
  <c r="I550" i="3"/>
  <c r="I549" i="3"/>
  <c r="I548" i="3"/>
  <c r="I547" i="3"/>
  <c r="I546" i="3"/>
  <c r="I545" i="3"/>
  <c r="I544" i="3"/>
  <c r="I543" i="3"/>
  <c r="I542" i="3"/>
  <c r="I541" i="3"/>
  <c r="I540" i="3"/>
  <c r="I539" i="3"/>
  <c r="I538" i="3"/>
  <c r="I537" i="3"/>
  <c r="I536" i="3"/>
  <c r="I535" i="3"/>
  <c r="I534" i="3"/>
  <c r="I533" i="3"/>
  <c r="I532" i="3"/>
  <c r="I531" i="3"/>
  <c r="I530" i="3"/>
  <c r="I529" i="3"/>
  <c r="I528" i="3"/>
  <c r="I527" i="3"/>
  <c r="I526" i="3"/>
  <c r="I525" i="3"/>
  <c r="I524" i="3"/>
  <c r="I523" i="3"/>
  <c r="I522" i="3"/>
  <c r="I521" i="3"/>
  <c r="I520" i="3"/>
  <c r="I519" i="3"/>
  <c r="I518" i="3"/>
  <c r="I517" i="3"/>
  <c r="I516" i="3"/>
  <c r="I515" i="3"/>
  <c r="I514" i="3"/>
  <c r="I513" i="3"/>
  <c r="I512" i="3"/>
  <c r="I511" i="3"/>
  <c r="I510" i="3"/>
  <c r="I509" i="3"/>
  <c r="I508" i="3"/>
  <c r="I507" i="3"/>
  <c r="I506" i="3"/>
  <c r="I505" i="3"/>
  <c r="I504" i="3"/>
  <c r="I503" i="3"/>
  <c r="I502" i="3"/>
  <c r="I501" i="3"/>
  <c r="I500" i="3"/>
  <c r="I499" i="3"/>
  <c r="I498" i="3"/>
  <c r="I497" i="3"/>
  <c r="I496" i="3"/>
  <c r="I495" i="3"/>
  <c r="I494" i="3"/>
  <c r="I493" i="3"/>
  <c r="I492" i="3"/>
  <c r="I491" i="3"/>
  <c r="I490" i="3"/>
  <c r="I489" i="3"/>
  <c r="I488" i="3"/>
  <c r="I487" i="3"/>
  <c r="I486" i="3"/>
  <c r="I485" i="3"/>
  <c r="I484" i="3"/>
  <c r="I483" i="3"/>
  <c r="I482" i="3"/>
  <c r="I481" i="3"/>
  <c r="I480" i="3"/>
  <c r="I479" i="3"/>
  <c r="I478" i="3"/>
  <c r="I477" i="3"/>
  <c r="I476" i="3"/>
  <c r="I475" i="3"/>
  <c r="I474" i="3"/>
  <c r="I473" i="3"/>
  <c r="I472" i="3"/>
  <c r="I471" i="3"/>
  <c r="I470" i="3"/>
  <c r="I469" i="3"/>
  <c r="I468" i="3"/>
  <c r="I467" i="3"/>
  <c r="I466" i="3"/>
  <c r="I465" i="3"/>
  <c r="I464" i="3"/>
  <c r="I463" i="3"/>
  <c r="I462" i="3"/>
  <c r="I461" i="3"/>
  <c r="I460" i="3"/>
  <c r="I459" i="3"/>
  <c r="I458" i="3"/>
  <c r="I457" i="3"/>
  <c r="I456" i="3"/>
  <c r="I455" i="3"/>
  <c r="I454" i="3"/>
  <c r="I453" i="3"/>
  <c r="I452" i="3"/>
  <c r="I451" i="3"/>
  <c r="I450" i="3"/>
  <c r="I449" i="3"/>
  <c r="I448" i="3"/>
  <c r="I447" i="3"/>
  <c r="I446" i="3"/>
  <c r="I445" i="3"/>
  <c r="I444" i="3"/>
  <c r="I443" i="3"/>
  <c r="I442" i="3"/>
  <c r="I441" i="3"/>
  <c r="I440" i="3"/>
  <c r="I439" i="3"/>
  <c r="I438" i="3"/>
  <c r="I437" i="3"/>
  <c r="I436" i="3"/>
  <c r="I435" i="3"/>
  <c r="I434" i="3"/>
  <c r="I433" i="3"/>
  <c r="I432" i="3"/>
  <c r="I431" i="3"/>
  <c r="I430" i="3"/>
  <c r="I429" i="3"/>
  <c r="I428" i="3"/>
  <c r="I427" i="3"/>
  <c r="I426" i="3"/>
  <c r="I425" i="3"/>
  <c r="I424" i="3"/>
  <c r="I423" i="3"/>
  <c r="I422" i="3"/>
  <c r="I421" i="3"/>
  <c r="I420" i="3"/>
  <c r="I419" i="3"/>
  <c r="I418" i="3"/>
  <c r="I417" i="3"/>
  <c r="I416" i="3"/>
  <c r="I415" i="3"/>
  <c r="I414" i="3"/>
  <c r="I413" i="3"/>
  <c r="I412" i="3"/>
  <c r="I411" i="3"/>
  <c r="I410" i="3"/>
  <c r="I409" i="3"/>
  <c r="I408" i="3"/>
  <c r="I407" i="3"/>
  <c r="I406" i="3"/>
  <c r="I405" i="3"/>
  <c r="I404" i="3"/>
  <c r="I403" i="3"/>
  <c r="I402" i="3"/>
  <c r="I401" i="3"/>
  <c r="I400" i="3"/>
  <c r="I399" i="3"/>
  <c r="I398" i="3"/>
  <c r="I397" i="3"/>
  <c r="I396" i="3"/>
  <c r="I395" i="3"/>
  <c r="I394" i="3"/>
  <c r="I393" i="3"/>
  <c r="I392" i="3"/>
  <c r="I391" i="3"/>
  <c r="I390" i="3"/>
  <c r="I389" i="3"/>
  <c r="I388" i="3"/>
  <c r="I387" i="3"/>
  <c r="I386" i="3"/>
  <c r="I385" i="3"/>
  <c r="I384" i="3"/>
  <c r="I383" i="3"/>
  <c r="I382" i="3"/>
  <c r="I381" i="3"/>
  <c r="I380" i="3"/>
  <c r="I379" i="3"/>
  <c r="I378" i="3"/>
  <c r="I377" i="3"/>
  <c r="I376" i="3"/>
  <c r="I375" i="3"/>
  <c r="I374" i="3"/>
  <c r="I373" i="3"/>
  <c r="I372" i="3"/>
  <c r="I371" i="3"/>
  <c r="I370" i="3"/>
  <c r="I369" i="3"/>
  <c r="I368" i="3"/>
  <c r="I367" i="3"/>
  <c r="I366" i="3"/>
  <c r="I365" i="3"/>
  <c r="I364" i="3"/>
  <c r="I363" i="3"/>
  <c r="I362" i="3"/>
  <c r="I361" i="3"/>
  <c r="I360" i="3"/>
  <c r="I359" i="3"/>
  <c r="I358" i="3"/>
  <c r="I357" i="3"/>
  <c r="I356" i="3"/>
  <c r="I355" i="3"/>
  <c r="I354" i="3"/>
  <c r="I353" i="3"/>
  <c r="I352" i="3"/>
  <c r="I351" i="3"/>
  <c r="I350" i="3"/>
  <c r="I349" i="3"/>
  <c r="I348" i="3"/>
  <c r="I347" i="3"/>
  <c r="I346" i="3"/>
  <c r="I345" i="3"/>
  <c r="I344" i="3"/>
  <c r="I343" i="3"/>
  <c r="I342" i="3"/>
  <c r="I341" i="3"/>
  <c r="I340" i="3"/>
  <c r="I339" i="3"/>
  <c r="I338" i="3"/>
  <c r="I337" i="3"/>
  <c r="I336" i="3"/>
  <c r="I335" i="3"/>
  <c r="I334" i="3"/>
  <c r="I333" i="3"/>
  <c r="I332" i="3"/>
  <c r="I331" i="3"/>
  <c r="I330" i="3"/>
  <c r="I329" i="3"/>
  <c r="I328" i="3"/>
  <c r="I327" i="3"/>
  <c r="I326" i="3"/>
  <c r="I325" i="3"/>
  <c r="I324" i="3"/>
  <c r="I323" i="3"/>
  <c r="I322" i="3"/>
  <c r="I321" i="3"/>
  <c r="I320" i="3"/>
  <c r="I319" i="3"/>
  <c r="I318" i="3"/>
  <c r="I317" i="3"/>
  <c r="I316" i="3"/>
  <c r="I315" i="3"/>
  <c r="I314" i="3"/>
  <c r="I313" i="3"/>
  <c r="I312" i="3"/>
  <c r="I311" i="3"/>
  <c r="I310" i="3"/>
  <c r="I309" i="3"/>
  <c r="I308" i="3"/>
  <c r="I307" i="3"/>
  <c r="I306" i="3"/>
  <c r="I305" i="3"/>
  <c r="I304" i="3"/>
  <c r="I303" i="3"/>
  <c r="I302" i="3"/>
  <c r="I301" i="3"/>
  <c r="I300" i="3"/>
  <c r="I299" i="3"/>
  <c r="I298" i="3"/>
  <c r="I297" i="3"/>
  <c r="I296" i="3"/>
  <c r="I295" i="3"/>
  <c r="I294" i="3"/>
  <c r="I293" i="3"/>
  <c r="I292" i="3"/>
  <c r="I291" i="3"/>
  <c r="I290" i="3"/>
  <c r="I289" i="3"/>
  <c r="I288" i="3"/>
  <c r="I287" i="3"/>
  <c r="I286" i="3"/>
  <c r="I285" i="3"/>
  <c r="I284" i="3"/>
  <c r="I283" i="3"/>
  <c r="I282" i="3"/>
  <c r="I281" i="3"/>
  <c r="I280" i="3"/>
  <c r="I279" i="3"/>
  <c r="I278" i="3"/>
  <c r="I277" i="3"/>
  <c r="I276" i="3"/>
  <c r="I275" i="3"/>
  <c r="I274" i="3"/>
  <c r="I273" i="3"/>
  <c r="I272" i="3"/>
  <c r="I271" i="3"/>
  <c r="I270" i="3"/>
  <c r="I269" i="3"/>
  <c r="I268" i="3"/>
  <c r="I267" i="3"/>
  <c r="I266" i="3"/>
  <c r="I265" i="3"/>
  <c r="I264" i="3"/>
  <c r="I263" i="3"/>
  <c r="I262" i="3"/>
  <c r="I261" i="3"/>
  <c r="I260" i="3"/>
  <c r="I259" i="3"/>
  <c r="I258" i="3"/>
  <c r="I257" i="3"/>
  <c r="I256" i="3"/>
  <c r="I255" i="3"/>
  <c r="I254" i="3"/>
  <c r="I253" i="3"/>
  <c r="I252" i="3"/>
  <c r="I251" i="3"/>
  <c r="I250" i="3"/>
  <c r="I249" i="3"/>
  <c r="I248" i="3"/>
  <c r="I247" i="3"/>
  <c r="I246" i="3"/>
  <c r="I245" i="3"/>
  <c r="I244" i="3"/>
  <c r="I243" i="3"/>
  <c r="I242" i="3"/>
  <c r="I241" i="3"/>
  <c r="I240" i="3"/>
  <c r="I239" i="3"/>
  <c r="I238" i="3"/>
  <c r="I237" i="3"/>
  <c r="I236" i="3"/>
  <c r="I235" i="3"/>
  <c r="I234" i="3"/>
  <c r="I233" i="3"/>
  <c r="I232" i="3"/>
  <c r="I231" i="3"/>
  <c r="I230" i="3"/>
  <c r="I229" i="3"/>
  <c r="I228" i="3"/>
  <c r="I227" i="3"/>
  <c r="I226" i="3"/>
  <c r="I225" i="3"/>
  <c r="I224" i="3"/>
  <c r="I223" i="3"/>
  <c r="I222" i="3"/>
  <c r="I221" i="3"/>
  <c r="I220" i="3"/>
  <c r="I219" i="3"/>
  <c r="I218" i="3"/>
  <c r="I217" i="3"/>
  <c r="I216" i="3"/>
  <c r="I215" i="3"/>
  <c r="I214" i="3"/>
  <c r="I213" i="3"/>
  <c r="I212" i="3"/>
  <c r="I211" i="3"/>
  <c r="I210" i="3"/>
  <c r="I209" i="3"/>
  <c r="I208" i="3"/>
  <c r="I207" i="3"/>
  <c r="I206" i="3"/>
  <c r="I205" i="3"/>
  <c r="I204" i="3"/>
  <c r="I203" i="3"/>
  <c r="I202" i="3"/>
  <c r="I201" i="3"/>
  <c r="I200" i="3"/>
  <c r="I199" i="3"/>
  <c r="I198" i="3"/>
  <c r="I197" i="3"/>
  <c r="I196" i="3"/>
  <c r="I195" i="3"/>
  <c r="I194" i="3"/>
  <c r="I193" i="3"/>
  <c r="I192" i="3"/>
  <c r="I191" i="3"/>
  <c r="I190" i="3"/>
  <c r="I189" i="3"/>
  <c r="I188" i="3"/>
  <c r="I187" i="3"/>
  <c r="I186" i="3"/>
  <c r="I185" i="3"/>
  <c r="I184" i="3"/>
  <c r="I183" i="3"/>
  <c r="I182" i="3"/>
  <c r="I181" i="3"/>
  <c r="I180" i="3"/>
  <c r="I179" i="3"/>
  <c r="I178" i="3"/>
  <c r="I177" i="3"/>
  <c r="I176" i="3"/>
  <c r="I175" i="3"/>
  <c r="I174" i="3"/>
  <c r="I173" i="3"/>
  <c r="I172" i="3"/>
  <c r="I171" i="3"/>
  <c r="I170" i="3"/>
  <c r="I169" i="3"/>
  <c r="I168" i="3"/>
  <c r="I167" i="3"/>
  <c r="I166" i="3"/>
  <c r="I165" i="3"/>
  <c r="I164" i="3"/>
  <c r="I163" i="3"/>
  <c r="I162" i="3"/>
  <c r="I161" i="3"/>
  <c r="I160" i="3"/>
  <c r="I159" i="3"/>
  <c r="I158" i="3"/>
  <c r="I157" i="3"/>
  <c r="I156" i="3"/>
  <c r="I155" i="3"/>
  <c r="I154" i="3"/>
  <c r="I153" i="3"/>
  <c r="I152" i="3"/>
  <c r="I151" i="3"/>
  <c r="I150" i="3"/>
  <c r="I149" i="3"/>
  <c r="I148" i="3"/>
  <c r="I147" i="3"/>
  <c r="I146" i="3"/>
  <c r="I145" i="3"/>
  <c r="I144" i="3"/>
  <c r="I143" i="3"/>
  <c r="I142" i="3"/>
  <c r="I141" i="3"/>
  <c r="I140" i="3"/>
  <c r="I139" i="3"/>
  <c r="I138" i="3"/>
  <c r="I137" i="3"/>
  <c r="I136" i="3"/>
  <c r="I135" i="3"/>
  <c r="I134" i="3"/>
  <c r="I133" i="3"/>
  <c r="I132" i="3"/>
  <c r="I131" i="3"/>
  <c r="I130" i="3"/>
  <c r="I129" i="3"/>
  <c r="I128" i="3"/>
  <c r="I127"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I90" i="3"/>
  <c r="I89" i="3"/>
  <c r="I88" i="3"/>
  <c r="I87" i="3"/>
  <c r="I86" i="3"/>
  <c r="I85" i="3"/>
  <c r="I84" i="3"/>
  <c r="I83" i="3"/>
  <c r="I82" i="3"/>
  <c r="I81" i="3"/>
  <c r="I80" i="3"/>
  <c r="I79" i="3"/>
  <c r="I78" i="3"/>
  <c r="I77" i="3"/>
  <c r="I76" i="3"/>
  <c r="I75" i="3"/>
  <c r="I74" i="3"/>
  <c r="I73" i="3"/>
  <c r="I72" i="3"/>
  <c r="I71" i="3"/>
  <c r="I70" i="3"/>
  <c r="I69" i="3"/>
  <c r="I68" i="3"/>
  <c r="I67" i="3"/>
  <c r="I66" i="3"/>
  <c r="I65" i="3"/>
  <c r="I64" i="3"/>
  <c r="I63" i="3"/>
  <c r="I62" i="3"/>
  <c r="I61" i="3"/>
  <c r="I60" i="3"/>
  <c r="I59" i="3"/>
  <c r="I58" i="3"/>
  <c r="I57" i="3"/>
  <c r="I56" i="3"/>
  <c r="I55" i="3"/>
  <c r="I54" i="3"/>
  <c r="I53" i="3"/>
  <c r="I52" i="3"/>
  <c r="I51" i="3"/>
  <c r="I50" i="3"/>
  <c r="I49" i="3"/>
  <c r="I48" i="3"/>
  <c r="I47" i="3"/>
  <c r="I46" i="3"/>
  <c r="I45" i="3"/>
  <c r="I44" i="3"/>
  <c r="I43" i="3"/>
  <c r="I42" i="3"/>
  <c r="I41" i="3"/>
  <c r="I40" i="3"/>
  <c r="I39" i="3"/>
  <c r="I38" i="3"/>
  <c r="I37" i="3"/>
  <c r="I36" i="3"/>
  <c r="I35" i="3"/>
  <c r="I34" i="3"/>
  <c r="I33" i="3"/>
  <c r="I32" i="3"/>
  <c r="I31" i="3"/>
  <c r="I30" i="3"/>
  <c r="I29" i="3"/>
  <c r="I28" i="3"/>
  <c r="I27" i="3"/>
  <c r="I26" i="3"/>
  <c r="I25" i="3"/>
  <c r="I24" i="3"/>
  <c r="I23" i="3"/>
  <c r="I22" i="3"/>
  <c r="I21" i="3"/>
  <c r="T40" i="2"/>
  <c r="T39" i="2"/>
  <c r="T38" i="2"/>
  <c r="T37" i="2"/>
  <c r="T36" i="2"/>
  <c r="T35" i="2"/>
  <c r="T34" i="2"/>
  <c r="T33" i="2"/>
  <c r="T32" i="2"/>
  <c r="T31" i="2"/>
  <c r="T30" i="2"/>
  <c r="T29" i="2"/>
  <c r="T28" i="2"/>
  <c r="T27" i="2"/>
  <c r="T26" i="2"/>
  <c r="T25" i="2"/>
  <c r="T24" i="2"/>
  <c r="T23" i="2"/>
  <c r="T22" i="2"/>
  <c r="T21" i="2"/>
  <c r="T20" i="2"/>
  <c r="T19" i="2"/>
  <c r="T18" i="2"/>
  <c r="T17" i="2"/>
  <c r="T16" i="2"/>
  <c r="T15" i="2"/>
  <c r="T14" i="2"/>
  <c r="T13" i="2"/>
  <c r="T12" i="2"/>
  <c r="T11" i="2"/>
  <c r="D7" i="2"/>
  <c r="G4" i="2"/>
  <c r="G5" i="2"/>
  <c r="G3" i="2"/>
  <c r="M4" i="2"/>
  <c r="M5" i="2"/>
  <c r="M6" i="2"/>
  <c r="M7" i="2"/>
  <c r="M3" i="2"/>
  <c r="M40" i="2"/>
  <c r="M39" i="2"/>
  <c r="M38" i="2"/>
  <c r="M37" i="2"/>
  <c r="M36" i="2"/>
  <c r="M35" i="2"/>
  <c r="M34" i="2"/>
  <c r="M33" i="2"/>
  <c r="M32" i="2"/>
  <c r="M31" i="2"/>
  <c r="M30" i="2"/>
  <c r="M29" i="2"/>
  <c r="M28" i="2"/>
  <c r="M27" i="2"/>
  <c r="M26" i="2"/>
  <c r="M25" i="2"/>
  <c r="M24" i="2"/>
  <c r="M23" i="2"/>
  <c r="M22" i="2"/>
  <c r="M21" i="2"/>
  <c r="M20" i="2"/>
  <c r="M19" i="2"/>
  <c r="M18" i="2"/>
  <c r="M17" i="2"/>
  <c r="I40" i="2"/>
  <c r="K40" i="2" s="1"/>
  <c r="I39" i="2"/>
  <c r="K39" i="2" s="1"/>
  <c r="I38" i="2"/>
  <c r="K38" i="2" s="1"/>
  <c r="I37" i="2"/>
  <c r="K37" i="2" s="1"/>
  <c r="I36" i="2"/>
  <c r="K36" i="2" s="1"/>
  <c r="I35" i="2"/>
  <c r="K35" i="2" s="1"/>
  <c r="I34" i="2"/>
  <c r="K34" i="2" s="1"/>
  <c r="I33" i="2"/>
  <c r="K33" i="2" s="1"/>
  <c r="I32" i="2"/>
  <c r="K32" i="2" s="1"/>
  <c r="I31" i="2"/>
  <c r="K31" i="2" s="1"/>
  <c r="I30" i="2"/>
  <c r="K30" i="2" s="1"/>
  <c r="I29" i="2"/>
  <c r="K29" i="2" s="1"/>
  <c r="I28" i="2"/>
  <c r="K28" i="2" s="1"/>
  <c r="I27" i="2"/>
  <c r="K27" i="2" s="1"/>
  <c r="I26" i="2"/>
  <c r="K26" i="2" s="1"/>
  <c r="I25" i="2"/>
  <c r="K25" i="2" s="1"/>
  <c r="I24" i="2"/>
  <c r="K24" i="2" s="1"/>
  <c r="I23" i="2"/>
  <c r="K23" i="2" s="1"/>
  <c r="I22" i="2"/>
  <c r="K22" i="2" s="1"/>
  <c r="I21" i="2"/>
  <c r="K21" i="2" s="1"/>
  <c r="I20" i="2"/>
  <c r="K20" i="2" s="1"/>
  <c r="I19" i="2"/>
  <c r="K19" i="2" s="1"/>
  <c r="I18" i="2"/>
  <c r="K18" i="2" s="1"/>
  <c r="I17" i="2"/>
  <c r="K17" i="2" s="1"/>
  <c r="I16" i="2"/>
  <c r="I15" i="2"/>
  <c r="I14" i="2"/>
  <c r="I13" i="2"/>
  <c r="I12" i="2"/>
  <c r="I11" i="2"/>
  <c r="G40" i="2"/>
  <c r="G39" i="2"/>
  <c r="G38" i="2"/>
  <c r="G37" i="2"/>
  <c r="G36" i="2"/>
  <c r="G35" i="2"/>
  <c r="G34" i="2"/>
  <c r="G33" i="2"/>
  <c r="G32" i="2"/>
  <c r="G31" i="2"/>
  <c r="G30" i="2"/>
  <c r="G29" i="2"/>
  <c r="G28" i="2"/>
  <c r="G27" i="2"/>
  <c r="G26" i="2"/>
  <c r="G25" i="2"/>
  <c r="G24" i="2"/>
  <c r="G23" i="2"/>
  <c r="G22" i="2"/>
  <c r="G21" i="2"/>
  <c r="G20" i="2"/>
  <c r="G19" i="2"/>
  <c r="G18" i="2"/>
  <c r="G17" i="2"/>
  <c r="R40" i="2"/>
  <c r="R39" i="2"/>
  <c r="R38" i="2"/>
  <c r="R37" i="2"/>
  <c r="R36" i="2"/>
  <c r="R35" i="2"/>
  <c r="R34" i="2"/>
  <c r="R33" i="2"/>
  <c r="R32" i="2"/>
  <c r="R31" i="2"/>
  <c r="R30" i="2"/>
  <c r="R29" i="2"/>
  <c r="R28" i="2"/>
  <c r="R27" i="2"/>
  <c r="R26" i="2"/>
  <c r="R25" i="2"/>
  <c r="R24" i="2"/>
  <c r="R23" i="2"/>
  <c r="R22" i="2"/>
  <c r="R21" i="2"/>
  <c r="R20" i="2"/>
  <c r="R19" i="2"/>
  <c r="R18" i="2"/>
  <c r="R17" i="2"/>
  <c r="R16" i="2"/>
  <c r="G16" i="2" s="1"/>
  <c r="R15" i="2"/>
  <c r="G15" i="2" s="1"/>
  <c r="R14" i="2"/>
  <c r="G14" i="2" s="1"/>
  <c r="R13" i="2"/>
  <c r="G13" i="2" s="1"/>
  <c r="R12" i="2"/>
  <c r="G12" i="2" s="1"/>
  <c r="R11" i="2"/>
  <c r="G11" i="2" s="1"/>
  <c r="Q12" i="3"/>
  <c r="Q13" i="3"/>
  <c r="Q14" i="3"/>
  <c r="Q15" i="3"/>
  <c r="Q16" i="3"/>
  <c r="Q17" i="3"/>
  <c r="Q18" i="3"/>
  <c r="Q19" i="3"/>
  <c r="Q20" i="3"/>
  <c r="Q21" i="3"/>
  <c r="Q22" i="3"/>
  <c r="Q23" i="3"/>
  <c r="Q24" i="3"/>
  <c r="Q25" i="3"/>
  <c r="Q26" i="3"/>
  <c r="Q27" i="3"/>
  <c r="Q28" i="3"/>
  <c r="Q29" i="3"/>
  <c r="Q30" i="3"/>
  <c r="Q31" i="3"/>
  <c r="Q32" i="3"/>
  <c r="Q33" i="3"/>
  <c r="Q34" i="3"/>
  <c r="Q35" i="3"/>
  <c r="Q36" i="3"/>
  <c r="Q37" i="3"/>
  <c r="Q38" i="3"/>
  <c r="Q39" i="3"/>
  <c r="Q40" i="3"/>
  <c r="Q41" i="3"/>
  <c r="Q42" i="3"/>
  <c r="Q43" i="3"/>
  <c r="Q44" i="3"/>
  <c r="Q45" i="3"/>
  <c r="Q46" i="3"/>
  <c r="Q47" i="3"/>
  <c r="Q48" i="3"/>
  <c r="Q49" i="3"/>
  <c r="Q50" i="3"/>
  <c r="Q51" i="3"/>
  <c r="Q52" i="3"/>
  <c r="Q53" i="3"/>
  <c r="Q54" i="3"/>
  <c r="Q55" i="3"/>
  <c r="Q56" i="3"/>
  <c r="Q57" i="3"/>
  <c r="Q58" i="3"/>
  <c r="Q59" i="3"/>
  <c r="Q60" i="3"/>
  <c r="Q61" i="3"/>
  <c r="Q62" i="3"/>
  <c r="Q63" i="3"/>
  <c r="Q64" i="3"/>
  <c r="Q65" i="3"/>
  <c r="Q66" i="3"/>
  <c r="Q67" i="3"/>
  <c r="Q68" i="3"/>
  <c r="Q69" i="3"/>
  <c r="Q70" i="3"/>
  <c r="Q71" i="3"/>
  <c r="Q72" i="3"/>
  <c r="Q73" i="3"/>
  <c r="Q74" i="3"/>
  <c r="Q75" i="3"/>
  <c r="Q76" i="3"/>
  <c r="Q77" i="3"/>
  <c r="Q78" i="3"/>
  <c r="Q79" i="3"/>
  <c r="Q80" i="3"/>
  <c r="Q81" i="3"/>
  <c r="Q82" i="3"/>
  <c r="Q83" i="3"/>
  <c r="Q84" i="3"/>
  <c r="Q85" i="3"/>
  <c r="Q86" i="3"/>
  <c r="Q87" i="3"/>
  <c r="Q88" i="3"/>
  <c r="Q89" i="3"/>
  <c r="Q90" i="3"/>
  <c r="Q91" i="3"/>
  <c r="Q92" i="3"/>
  <c r="Q93" i="3"/>
  <c r="Q94" i="3"/>
  <c r="Q95" i="3"/>
  <c r="Q96" i="3"/>
  <c r="Q97" i="3"/>
  <c r="Q98" i="3"/>
  <c r="Q99" i="3"/>
  <c r="Q100" i="3"/>
  <c r="Q101" i="3"/>
  <c r="Q102" i="3"/>
  <c r="Q103" i="3"/>
  <c r="Q104" i="3"/>
  <c r="Q105" i="3"/>
  <c r="Q106" i="3"/>
  <c r="Q107" i="3"/>
  <c r="Q108" i="3"/>
  <c r="Q109" i="3"/>
  <c r="Q110" i="3"/>
  <c r="Q111" i="3"/>
  <c r="Q112" i="3"/>
  <c r="Q113" i="3"/>
  <c r="Q114" i="3"/>
  <c r="Q115" i="3"/>
  <c r="Q116" i="3"/>
  <c r="Q117" i="3"/>
  <c r="Q118" i="3"/>
  <c r="Q119" i="3"/>
  <c r="Q120" i="3"/>
  <c r="Q121" i="3"/>
  <c r="Q122" i="3"/>
  <c r="Q123" i="3"/>
  <c r="Q124" i="3"/>
  <c r="Q125" i="3"/>
  <c r="Q126" i="3"/>
  <c r="Q127" i="3"/>
  <c r="Q128" i="3"/>
  <c r="Q129" i="3"/>
  <c r="Q130" i="3"/>
  <c r="Q131" i="3"/>
  <c r="Q132" i="3"/>
  <c r="Q133" i="3"/>
  <c r="Q134" i="3"/>
  <c r="Q135" i="3"/>
  <c r="Q136" i="3"/>
  <c r="Q137" i="3"/>
  <c r="Q138" i="3"/>
  <c r="Q139" i="3"/>
  <c r="Q140" i="3"/>
  <c r="Q141" i="3"/>
  <c r="Q142" i="3"/>
  <c r="Q143" i="3"/>
  <c r="Q144" i="3"/>
  <c r="Q145" i="3"/>
  <c r="Q146" i="3"/>
  <c r="Q147" i="3"/>
  <c r="Q148" i="3"/>
  <c r="Q149" i="3"/>
  <c r="Q150" i="3"/>
  <c r="Q151" i="3"/>
  <c r="Q152" i="3"/>
  <c r="Q153" i="3"/>
  <c r="Q154" i="3"/>
  <c r="Q155" i="3"/>
  <c r="Q156" i="3"/>
  <c r="Q157" i="3"/>
  <c r="Q158" i="3"/>
  <c r="Q159" i="3"/>
  <c r="Q160" i="3"/>
  <c r="Q161" i="3"/>
  <c r="Q162" i="3"/>
  <c r="Q163" i="3"/>
  <c r="Q164" i="3"/>
  <c r="Q165" i="3"/>
  <c r="Q166" i="3"/>
  <c r="Q167" i="3"/>
  <c r="Q168" i="3"/>
  <c r="Q169" i="3"/>
  <c r="Q170" i="3"/>
  <c r="Q171" i="3"/>
  <c r="Q172" i="3"/>
  <c r="Q173" i="3"/>
  <c r="Q174" i="3"/>
  <c r="Q175" i="3"/>
  <c r="Q176" i="3"/>
  <c r="Q177" i="3"/>
  <c r="Q178" i="3"/>
  <c r="Q179" i="3"/>
  <c r="Q180" i="3"/>
  <c r="Q181" i="3"/>
  <c r="Q182" i="3"/>
  <c r="Q183" i="3"/>
  <c r="Q184" i="3"/>
  <c r="Q185" i="3"/>
  <c r="Q186" i="3"/>
  <c r="Q187" i="3"/>
  <c r="Q188" i="3"/>
  <c r="Q189" i="3"/>
  <c r="Q190" i="3"/>
  <c r="Q191" i="3"/>
  <c r="Q192" i="3"/>
  <c r="Q193" i="3"/>
  <c r="Q194" i="3"/>
  <c r="Q195" i="3"/>
  <c r="Q196" i="3"/>
  <c r="Q197" i="3"/>
  <c r="Q198" i="3"/>
  <c r="Q199" i="3"/>
  <c r="Q200" i="3"/>
  <c r="Q201" i="3"/>
  <c r="Q202" i="3"/>
  <c r="Q203" i="3"/>
  <c r="Q204" i="3"/>
  <c r="Q205" i="3"/>
  <c r="Q206" i="3"/>
  <c r="Q207" i="3"/>
  <c r="Q208" i="3"/>
  <c r="Q209" i="3"/>
  <c r="Q210" i="3"/>
  <c r="Q211" i="3"/>
  <c r="Q212" i="3"/>
  <c r="Q213" i="3"/>
  <c r="Q214" i="3"/>
  <c r="Q215" i="3"/>
  <c r="Q216" i="3"/>
  <c r="Q217" i="3"/>
  <c r="Q218" i="3"/>
  <c r="Q219" i="3"/>
  <c r="Q220" i="3"/>
  <c r="Q221" i="3"/>
  <c r="Q222" i="3"/>
  <c r="Q223" i="3"/>
  <c r="Q224" i="3"/>
  <c r="Q225" i="3"/>
  <c r="Q226" i="3"/>
  <c r="Q227" i="3"/>
  <c r="Q228" i="3"/>
  <c r="Q229" i="3"/>
  <c r="Q230" i="3"/>
  <c r="Q11" i="3"/>
  <c r="AD65" i="5" l="1"/>
  <c r="BD48" i="5"/>
  <c r="K6" i="5"/>
  <c r="AQ65" i="5"/>
  <c r="V4" i="2"/>
  <c r="Z6" i="5" s="1"/>
  <c r="V5" i="2"/>
  <c r="AB6" i="5" s="1"/>
  <c r="V3" i="2"/>
  <c r="AC6" i="5" s="1"/>
  <c r="K12" i="2"/>
  <c r="I12" i="3" s="1"/>
  <c r="AI51" i="5"/>
  <c r="AN51" i="5" s="1"/>
  <c r="K11" i="2"/>
  <c r="I16" i="3" s="1"/>
  <c r="AI50" i="5"/>
  <c r="AN50" i="5" s="1"/>
  <c r="K13" i="2"/>
  <c r="I13" i="3" s="1"/>
  <c r="AI52" i="5"/>
  <c r="AN52" i="5" s="1"/>
  <c r="K15" i="2"/>
  <c r="I15" i="3" s="1"/>
  <c r="AI54" i="5"/>
  <c r="AN54" i="5" s="1"/>
  <c r="K14" i="2"/>
  <c r="I14" i="3" s="1"/>
  <c r="AI53" i="5"/>
  <c r="AN53" i="5" s="1"/>
  <c r="BB50" i="5"/>
  <c r="B52" i="5"/>
  <c r="W13" i="2"/>
  <c r="V13" i="2"/>
  <c r="W17" i="2"/>
  <c r="V17" i="2"/>
  <c r="W21" i="2"/>
  <c r="V21" i="2"/>
  <c r="W25" i="2"/>
  <c r="V25" i="2"/>
  <c r="W29" i="2"/>
  <c r="V29" i="2"/>
  <c r="W33" i="2"/>
  <c r="V33" i="2"/>
  <c r="W37" i="2"/>
  <c r="V37" i="2"/>
  <c r="BB54" i="5"/>
  <c r="B56" i="5"/>
  <c r="H56" i="5" s="1"/>
  <c r="L56" i="5" s="1"/>
  <c r="B57" i="5"/>
  <c r="H57" i="5" s="1"/>
  <c r="L57" i="5" s="1"/>
  <c r="BB55" i="5"/>
  <c r="V12" i="2"/>
  <c r="W12" i="2"/>
  <c r="V20" i="2"/>
  <c r="W20" i="2"/>
  <c r="V36" i="2"/>
  <c r="W36" i="2"/>
  <c r="B51" i="5"/>
  <c r="BB49" i="5"/>
  <c r="BB48" i="5"/>
  <c r="B50" i="5"/>
  <c r="V16" i="2"/>
  <c r="W16" i="2"/>
  <c r="V28" i="2"/>
  <c r="W28" i="2"/>
  <c r="V14" i="2"/>
  <c r="W14" i="2"/>
  <c r="V18" i="2"/>
  <c r="W18" i="2"/>
  <c r="V22" i="2"/>
  <c r="W22" i="2"/>
  <c r="V26" i="2"/>
  <c r="W26" i="2"/>
  <c r="V30" i="2"/>
  <c r="W30" i="2"/>
  <c r="V34" i="2"/>
  <c r="W34" i="2"/>
  <c r="V38" i="2"/>
  <c r="W38" i="2"/>
  <c r="BC40" i="5"/>
  <c r="BB41" i="5"/>
  <c r="BD41" i="5"/>
  <c r="BC41" i="5"/>
  <c r="BD40" i="5"/>
  <c r="BB40" i="5"/>
  <c r="V11" i="2"/>
  <c r="W11" i="2"/>
  <c r="W15" i="2"/>
  <c r="V15" i="2"/>
  <c r="W19" i="2"/>
  <c r="V19" i="2"/>
  <c r="W23" i="2"/>
  <c r="V23" i="2"/>
  <c r="W27" i="2"/>
  <c r="V27" i="2"/>
  <c r="W31" i="2"/>
  <c r="V31" i="2"/>
  <c r="W35" i="2"/>
  <c r="V35" i="2"/>
  <c r="W39" i="2"/>
  <c r="V39" i="2"/>
  <c r="B55" i="5"/>
  <c r="H55" i="5" s="1"/>
  <c r="L55" i="5" s="1"/>
  <c r="BB53" i="5"/>
  <c r="B59" i="5"/>
  <c r="H59" i="5" s="1"/>
  <c r="L59" i="5" s="1"/>
  <c r="BB57" i="5"/>
  <c r="B54" i="5"/>
  <c r="BB52" i="5"/>
  <c r="V24" i="2"/>
  <c r="W24" i="2"/>
  <c r="V32" i="2"/>
  <c r="W32" i="2"/>
  <c r="V40" i="2"/>
  <c r="W40" i="2"/>
  <c r="BD49" i="5"/>
  <c r="BD51" i="5" s="1"/>
  <c r="K8" i="5"/>
  <c r="B53" i="5"/>
  <c r="BB51" i="5"/>
  <c r="B58" i="5"/>
  <c r="H58" i="5" s="1"/>
  <c r="L58" i="5" s="1"/>
  <c r="BB56" i="5"/>
  <c r="M13" i="2"/>
  <c r="I13" i="4"/>
  <c r="I12" i="4"/>
  <c r="I14" i="4"/>
  <c r="I15" i="4"/>
  <c r="I11" i="4"/>
  <c r="I19" i="3"/>
  <c r="I20" i="3"/>
  <c r="I17" i="3"/>
  <c r="I18" i="3"/>
  <c r="M14" i="2"/>
  <c r="M12" i="2"/>
  <c r="M11" i="2"/>
  <c r="I11" i="3"/>
  <c r="I7" i="2"/>
  <c r="T9" i="2"/>
  <c r="B8" i="2" s="1"/>
  <c r="H5" i="2"/>
  <c r="H3" i="2"/>
  <c r="H4" i="2"/>
  <c r="K16" i="2"/>
  <c r="K7" i="2" l="1"/>
  <c r="M15" i="2"/>
  <c r="AI65" i="5"/>
  <c r="AN65" i="5" s="1"/>
  <c r="K10" i="5"/>
  <c r="Z8" i="5"/>
  <c r="BB58" i="5"/>
  <c r="BB59" i="5" s="1"/>
  <c r="H61" i="5" s="1"/>
  <c r="L61" i="5" s="1"/>
  <c r="BD9" i="5"/>
  <c r="BD6" i="5"/>
  <c r="BD7" i="5"/>
  <c r="BD8" i="5"/>
  <c r="BD10" i="5"/>
  <c r="BC10" i="5"/>
  <c r="BC8" i="5"/>
  <c r="BC6" i="5"/>
  <c r="BC9" i="5"/>
  <c r="BC7" i="5"/>
  <c r="H51" i="5"/>
  <c r="BD45" i="5"/>
  <c r="BB45" i="5"/>
  <c r="BC45" i="5"/>
  <c r="H54" i="5"/>
  <c r="H53" i="5"/>
  <c r="H50" i="5"/>
  <c r="H52" i="5"/>
  <c r="I7" i="4"/>
  <c r="M16" i="2"/>
  <c r="H60" i="5" l="1"/>
  <c r="L50" i="5"/>
  <c r="L54" i="5"/>
  <c r="L51" i="5"/>
  <c r="L52" i="5"/>
  <c r="L53" i="5"/>
  <c r="L60" i="5"/>
  <c r="L5" i="2"/>
  <c r="AQ8" i="5" s="1"/>
  <c r="L4" i="2"/>
  <c r="AQ7" i="5" s="1"/>
  <c r="L7" i="2"/>
  <c r="AQ10" i="5" s="1"/>
  <c r="L3" i="2"/>
  <c r="AQ6" i="5" s="1"/>
  <c r="L6" i="2"/>
  <c r="AQ9" i="5" s="1"/>
</calcChain>
</file>

<file path=xl/sharedStrings.xml><?xml version="1.0" encoding="utf-8"?>
<sst xmlns="http://schemas.openxmlformats.org/spreadsheetml/2006/main" count="135" uniqueCount="101">
  <si>
    <t>Item Name / Category</t>
  </si>
  <si>
    <t>Budget Amount</t>
  </si>
  <si>
    <t>Status</t>
  </si>
  <si>
    <t>Spent to Date</t>
  </si>
  <si>
    <t>Over/Under</t>
  </si>
  <si>
    <t>Budget</t>
  </si>
  <si>
    <t>Result</t>
  </si>
  <si>
    <t>Unused</t>
  </si>
  <si>
    <t>Active</t>
  </si>
  <si>
    <t>Finished</t>
  </si>
  <si>
    <t>Finished in Budget</t>
  </si>
  <si>
    <t>Finished over Budget</t>
  </si>
  <si>
    <t>Active in Budget</t>
  </si>
  <si>
    <t>Active over budget</t>
  </si>
  <si>
    <t>Unused so far</t>
  </si>
  <si>
    <t>Date</t>
  </si>
  <si>
    <t>Description</t>
  </si>
  <si>
    <t>Category</t>
  </si>
  <si>
    <t>Price</t>
  </si>
  <si>
    <t>Category Description</t>
  </si>
  <si>
    <t>Supplier</t>
  </si>
  <si>
    <t>Supplier Description</t>
  </si>
  <si>
    <t>Total Purchased</t>
  </si>
  <si>
    <t>No. Purchases</t>
  </si>
  <si>
    <t>Categories &amp; Budgets</t>
  </si>
  <si>
    <t>Expenses</t>
  </si>
  <si>
    <t>Suppliers</t>
  </si>
  <si>
    <t>% of Expenses</t>
  </si>
  <si>
    <t>✓</t>
  </si>
  <si>
    <t>✕</t>
  </si>
  <si>
    <t>Categories</t>
  </si>
  <si>
    <t>Count</t>
  </si>
  <si>
    <t>Remaining</t>
  </si>
  <si>
    <t>Totals</t>
  </si>
  <si>
    <t>Duplicates</t>
  </si>
  <si>
    <t>Total</t>
  </si>
  <si>
    <t>This will show the description of the selected category</t>
  </si>
  <si>
    <t>Project Name</t>
  </si>
  <si>
    <t>Business Name</t>
  </si>
  <si>
    <t>Your Business</t>
  </si>
  <si>
    <t>Project Budget Report</t>
  </si>
  <si>
    <t>Business</t>
  </si>
  <si>
    <t>Project</t>
  </si>
  <si>
    <t>Item Names / Categories</t>
  </si>
  <si>
    <t>Budget Value</t>
  </si>
  <si>
    <t>Total Spent</t>
  </si>
  <si>
    <t>% of Categories Finished</t>
  </si>
  <si>
    <t>Current Available on Budget</t>
  </si>
  <si>
    <t>Actual</t>
  </si>
  <si>
    <t>Number of Categories per Result</t>
  </si>
  <si>
    <t>Amount Spent</t>
  </si>
  <si>
    <t>All Others</t>
  </si>
  <si>
    <t>Used</t>
  </si>
  <si>
    <t>Project Status</t>
  </si>
  <si>
    <t>Not Started</t>
  </si>
  <si>
    <t>Complete</t>
  </si>
  <si>
    <t>Selected Project Status</t>
  </si>
  <si>
    <t>Unassigned</t>
  </si>
  <si>
    <t>Assigned to a Category</t>
  </si>
  <si>
    <t>All expenses</t>
  </si>
  <si>
    <t>Rank</t>
  </si>
  <si>
    <t>Top 10 Suppliers</t>
  </si>
  <si>
    <t>Budget Spent</t>
  </si>
  <si>
    <t>Over Budget</t>
  </si>
  <si>
    <t>Budget Spare</t>
  </si>
  <si>
    <t>Overall Project Status</t>
  </si>
  <si>
    <t>Balance</t>
  </si>
  <si>
    <t>Mon</t>
  </si>
  <si>
    <t>Tue</t>
  </si>
  <si>
    <t>Wed</t>
  </si>
  <si>
    <t>Thu</t>
  </si>
  <si>
    <t>Fri</t>
  </si>
  <si>
    <t>Sat</t>
  </si>
  <si>
    <t>Sun</t>
  </si>
  <si>
    <t>Locked for protection (contact us if incorrect)</t>
  </si>
  <si>
    <t>SSS10100 - Project Budget Tracker</t>
  </si>
  <si>
    <t>This spreadsheet was created by</t>
  </si>
  <si>
    <t>© Sumcor Ltd - Trading as Spreadsheet Solutions</t>
  </si>
  <si>
    <t>Once you've entered the project name, this spreadsheet is ready to use.
Follow the instructions on each sheet, or use the links below for help.</t>
  </si>
  <si>
    <t>Are you stuck? Here is a demo video for this product.</t>
  </si>
  <si>
    <t>If this version is older than the other demo, or you'd prefer to watch the demo video on YouTube, do so below.</t>
  </si>
  <si>
    <t>Watch Demo on YouTube</t>
  </si>
  <si>
    <t>You can add suppliers below. Simply enter the supplier name (no duplicates) and a description for each supplier (just for you to identify suppliers if need be or for your info). The cells with the green headers will automatically calculate as you use this spreadsheet. You need only fill in the cells with the red headers. Use the arrows on the headers to sort if required.</t>
  </si>
  <si>
    <t>You can add a new expense on each row. Simply select (or input) the date, enter a description and price, and then select a category and supplier. Make sure to select a category for each entry. As other tabs, you complete the sections under the red headers, and the green-headered sections will auto populate as you use the spreadsheet.</t>
  </si>
  <si>
    <t>Drop down options</t>
  </si>
  <si>
    <t>£</t>
  </si>
  <si>
    <t>€</t>
  </si>
  <si>
    <t>$</t>
  </si>
  <si>
    <t>R</t>
  </si>
  <si>
    <t>Currency Symbol</t>
  </si>
  <si>
    <t>of</t>
  </si>
  <si>
    <t>In Budget</t>
  </si>
  <si>
    <t>Percentage of Budget Spent</t>
  </si>
  <si>
    <t>% of Total</t>
  </si>
  <si>
    <t>% of Budget</t>
  </si>
  <si>
    <t>All Other Categories</t>
  </si>
  <si>
    <t>Top 15 Categories (based on budgets)</t>
  </si>
  <si>
    <t>Others</t>
  </si>
  <si>
    <t>Thanks for trying the Project Budget Tracker.
Please complete the required details below, and find various helpful links below.</t>
  </si>
  <si>
    <r>
      <t xml:space="preserve">Enter up to 30 category names below (if you have fewer than 30 items to cost, you can use this for item names instead). You can also put a description for each category, to help explain what each category includes. Then simply add the budget figure for each category. When you have purchased ALL the items in one category, select the </t>
    </r>
    <r>
      <rPr>
        <b/>
        <sz val="8"/>
        <color rgb="FF00B050"/>
        <rFont val="Calibri"/>
        <family val="2"/>
        <scheme val="minor"/>
      </rPr>
      <t>✓</t>
    </r>
    <r>
      <rPr>
        <b/>
        <sz val="8"/>
        <color theme="1"/>
        <rFont val="Calibri"/>
        <family val="2"/>
        <scheme val="minor"/>
      </rPr>
      <t xml:space="preserve"> symbol in the finished column. That will mean that the respective category will NOT appear for selection on the expense tab anymore.</t>
    </r>
  </si>
  <si>
    <t>Invoice Ref.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</si>
</sst>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ddd\,\ dd\ mmm\ yyyy"/>
  </numFmts>
  <fonts count="16" x14ac:knownFonts="1">
    <font>
      <sz val="11"/>
      <color theme="1"/>
      <name val="Calibri"/>
      <family val="2"/>
      <scheme val="minor"/>
    </font>
    <font>
      <b/>
      <sz val="11"/>
      <color theme="0"/>
      <name val="Calibri"/>
      <family val="2"/>
      <scheme val="minor"/>
    </font>
    <font>
      <b/>
      <sz val="11"/>
      <color theme="1"/>
      <name val="Calibri"/>
      <family val="2"/>
      <scheme val="minor"/>
    </font>
    <font>
      <b/>
      <sz val="8"/>
      <color theme="1"/>
      <name val="Calibri"/>
      <family val="2"/>
      <scheme val="minor"/>
    </font>
    <font>
      <b/>
      <u/>
      <sz val="11"/>
      <color theme="1"/>
      <name val="Calibri"/>
      <family val="2"/>
      <scheme val="minor"/>
    </font>
    <font>
      <b/>
      <sz val="20"/>
      <color theme="0"/>
      <name val="Calibri"/>
      <family val="2"/>
      <scheme val="minor"/>
    </font>
    <font>
      <b/>
      <sz val="11"/>
      <color rgb="FF00B050"/>
      <name val="Calibri"/>
      <family val="2"/>
      <scheme val="minor"/>
    </font>
    <font>
      <b/>
      <sz val="18"/>
      <color theme="1"/>
      <name val="Calibri"/>
      <family val="2"/>
      <scheme val="minor"/>
    </font>
    <font>
      <b/>
      <sz val="10"/>
      <color theme="1"/>
      <name val="Calibri"/>
      <family val="2"/>
      <scheme val="minor"/>
    </font>
    <font>
      <b/>
      <sz val="14"/>
      <color theme="1"/>
      <name val="Calibri"/>
      <family val="2"/>
      <scheme val="minor"/>
    </font>
    <font>
      <b/>
      <sz val="16"/>
      <color theme="0"/>
      <name val="Calibri"/>
      <family val="2"/>
      <scheme val="minor"/>
    </font>
    <font>
      <sz val="11"/>
      <color theme="1"/>
      <name val="Calibri"/>
      <family val="2"/>
    </font>
    <font>
      <sz val="11"/>
      <name val="Calibri"/>
      <family val="2"/>
      <scheme val="minor"/>
    </font>
    <font>
      <b/>
      <sz val="20"/>
      <color theme="0" tint="-0.499984740745262"/>
      <name val="Calibri"/>
      <family val="2"/>
      <scheme val="minor"/>
    </font>
    <font>
      <u/>
      <sz val="11"/>
      <color theme="10"/>
      <name val="Calibri"/>
      <family val="2"/>
      <scheme val="minor"/>
    </font>
    <font>
      <b/>
      <sz val="8"/>
      <color rgb="FF00B050"/>
      <name val="Calibri"/>
      <family val="2"/>
      <scheme val="minor"/>
    </font>
  </fonts>
  <fills count="18">
    <fill>
      <patternFill patternType="none"/>
    </fill>
    <fill>
      <patternFill patternType="gray125"/>
    </fill>
    <fill>
      <patternFill patternType="solid">
        <fgColor rgb="FF2B723E"/>
        <bgColor indexed="64"/>
      </patternFill>
    </fill>
    <fill>
      <patternFill patternType="solid">
        <fgColor rgb="FFAC230C"/>
        <bgColor indexed="64"/>
      </patternFill>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rgb="FF00B050"/>
        <bgColor indexed="64"/>
      </patternFill>
    </fill>
    <fill>
      <patternFill patternType="solid">
        <fgColor rgb="FF92D050"/>
        <bgColor indexed="64"/>
      </patternFill>
    </fill>
    <fill>
      <patternFill patternType="solid">
        <fgColor rgb="FF0000FF"/>
        <bgColor indexed="64"/>
      </patternFill>
    </fill>
    <fill>
      <patternFill patternType="solid">
        <fgColor theme="1"/>
        <bgColor indexed="64"/>
      </patternFill>
    </fill>
    <fill>
      <patternFill patternType="solid">
        <fgColor rgb="FFFF6600"/>
        <bgColor indexed="64"/>
      </patternFill>
    </fill>
    <fill>
      <patternFill patternType="solid">
        <fgColor rgb="FF00B0F0"/>
        <bgColor indexed="64"/>
      </patternFill>
    </fill>
    <fill>
      <patternFill patternType="solid">
        <fgColor rgb="FF0070C0"/>
        <bgColor indexed="64"/>
      </patternFill>
    </fill>
    <fill>
      <patternFill patternType="solid">
        <fgColor rgb="FF002060"/>
        <bgColor indexed="64"/>
      </patternFill>
    </fill>
    <fill>
      <patternFill patternType="solid">
        <fgColor rgb="FF7030A0"/>
        <bgColor indexed="64"/>
      </patternFill>
    </fill>
    <fill>
      <patternFill patternType="solid">
        <fgColor theme="5" tint="-0.499984740745262"/>
        <bgColor indexed="64"/>
      </patternFill>
    </fill>
    <fill>
      <patternFill patternType="solid">
        <fgColor theme="0" tint="-0.499984740745262"/>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270">
    <xf numFmtId="0" fontId="0" fillId="0" borderId="0" xfId="0"/>
    <xf numFmtId="0" fontId="0" fillId="0" borderId="0" xfId="0" applyAlignment="1" applyProtection="1">
      <alignment shrinkToFit="1"/>
      <protection hidden="1"/>
    </xf>
    <xf numFmtId="0" fontId="1" fillId="3" borderId="2" xfId="0" applyFont="1" applyFill="1" applyBorder="1" applyAlignment="1" applyProtection="1">
      <alignment horizontal="center" shrinkToFit="1"/>
      <protection hidden="1"/>
    </xf>
    <xf numFmtId="0" fontId="1" fillId="3" borderId="4" xfId="0" applyFont="1" applyFill="1" applyBorder="1" applyAlignment="1" applyProtection="1">
      <alignment horizontal="center" shrinkToFit="1"/>
      <protection hidden="1"/>
    </xf>
    <xf numFmtId="0" fontId="1" fillId="2" borderId="1" xfId="0" applyFont="1" applyFill="1" applyBorder="1" applyAlignment="1" applyProtection="1">
      <alignment horizontal="center" shrinkToFit="1"/>
      <protection hidden="1"/>
    </xf>
    <xf numFmtId="0" fontId="1" fillId="2" borderId="7" xfId="0" applyFont="1" applyFill="1"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1" xfId="0" applyBorder="1" applyAlignment="1" applyProtection="1">
      <alignment shrinkToFit="1"/>
      <protection hidden="1"/>
    </xf>
    <xf numFmtId="0" fontId="0" fillId="0" borderId="8" xfId="0" applyBorder="1" applyAlignment="1" applyProtection="1">
      <alignment shrinkToFit="1"/>
      <protection hidden="1"/>
    </xf>
    <xf numFmtId="0" fontId="0" fillId="0" borderId="7" xfId="0" applyBorder="1" applyAlignment="1" applyProtection="1">
      <alignment shrinkToFit="1"/>
      <protection hidden="1"/>
    </xf>
    <xf numFmtId="0" fontId="4" fillId="0" borderId="0" xfId="0" applyFont="1" applyAlignment="1" applyProtection="1">
      <alignment horizontal="center" shrinkToFit="1"/>
      <protection hidden="1"/>
    </xf>
    <xf numFmtId="0" fontId="1" fillId="3" borderId="9" xfId="0" applyFont="1" applyFill="1" applyBorder="1" applyAlignment="1" applyProtection="1">
      <alignment horizontal="center" shrinkToFit="1"/>
      <protection hidden="1"/>
    </xf>
    <xf numFmtId="0" fontId="0" fillId="0" borderId="0" xfId="0" applyAlignment="1" applyProtection="1">
      <alignment horizontal="left" shrinkToFit="1"/>
      <protection hidden="1"/>
    </xf>
    <xf numFmtId="0" fontId="1" fillId="3" borderId="5" xfId="0" applyFont="1" applyFill="1" applyBorder="1" applyAlignment="1" applyProtection="1">
      <alignment horizontal="center" shrinkToFit="1"/>
      <protection locked="0"/>
    </xf>
    <xf numFmtId="0" fontId="1" fillId="3" borderId="10" xfId="0" applyFont="1" applyFill="1" applyBorder="1" applyAlignment="1" applyProtection="1">
      <alignment horizontal="center" shrinkToFit="1"/>
      <protection locked="0"/>
    </xf>
    <xf numFmtId="0" fontId="1" fillId="3" borderId="6" xfId="0" applyFont="1" applyFill="1" applyBorder="1" applyAlignment="1" applyProtection="1">
      <alignment horizontal="center" shrinkToFit="1"/>
      <protection locked="0"/>
    </xf>
    <xf numFmtId="0" fontId="0" fillId="0" borderId="2" xfId="0" applyBorder="1" applyAlignment="1" applyProtection="1">
      <alignment horizontal="left" shrinkToFit="1"/>
      <protection locked="0"/>
    </xf>
    <xf numFmtId="0" fontId="0" fillId="0" borderId="9" xfId="0" applyBorder="1" applyAlignment="1" applyProtection="1">
      <alignment horizontal="left" shrinkToFit="1"/>
      <protection locked="0"/>
    </xf>
    <xf numFmtId="0" fontId="0" fillId="0" borderId="11" xfId="0" applyBorder="1" applyAlignment="1" applyProtection="1">
      <alignment horizontal="left" shrinkToFit="1"/>
      <protection locked="0"/>
    </xf>
    <xf numFmtId="0" fontId="0" fillId="0" borderId="0" xfId="0" applyAlignment="1" applyProtection="1">
      <alignment horizontal="left" shrinkToFit="1"/>
      <protection locked="0"/>
    </xf>
    <xf numFmtId="8" fontId="0" fillId="0" borderId="12" xfId="0" applyNumberFormat="1" applyBorder="1" applyAlignment="1" applyProtection="1">
      <alignment horizontal="right" shrinkToFit="1"/>
      <protection locked="0"/>
    </xf>
    <xf numFmtId="0" fontId="0" fillId="0" borderId="5" xfId="0" applyBorder="1" applyAlignment="1" applyProtection="1">
      <alignment horizontal="left" shrinkToFit="1"/>
      <protection locked="0"/>
    </xf>
    <xf numFmtId="0" fontId="1" fillId="3" borderId="1" xfId="0" applyFont="1" applyFill="1" applyBorder="1" applyAlignment="1" applyProtection="1">
      <alignment horizontal="center" shrinkToFit="1"/>
      <protection hidden="1"/>
    </xf>
    <xf numFmtId="8" fontId="0" fillId="0" borderId="0" xfId="0" applyNumberFormat="1" applyAlignment="1" applyProtection="1">
      <alignment horizontal="right" shrinkToFit="1"/>
      <protection locked="0"/>
    </xf>
    <xf numFmtId="8" fontId="0" fillId="0" borderId="1" xfId="0" applyNumberFormat="1" applyBorder="1" applyAlignment="1" applyProtection="1">
      <alignment horizontal="right" shrinkToFit="1"/>
      <protection hidden="1"/>
    </xf>
    <xf numFmtId="8" fontId="0" fillId="0" borderId="8"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0" fontId="0" fillId="0" borderId="1" xfId="0" applyBorder="1" applyAlignment="1" applyProtection="1">
      <alignment horizontal="left" shrinkToFit="1"/>
      <protection hidden="1"/>
    </xf>
    <xf numFmtId="0" fontId="0" fillId="0" borderId="8" xfId="0" applyBorder="1" applyAlignment="1" applyProtection="1">
      <alignment horizontal="left" shrinkToFit="1"/>
      <protection hidden="1"/>
    </xf>
    <xf numFmtId="0" fontId="0" fillId="0" borderId="7" xfId="0" applyBorder="1" applyAlignment="1" applyProtection="1">
      <alignment horizontal="left" shrinkToFit="1"/>
      <protection hidden="1"/>
    </xf>
    <xf numFmtId="0" fontId="0" fillId="4" borderId="0" xfId="0" applyFill="1" applyAlignment="1" applyProtection="1">
      <alignment shrinkToFit="1"/>
      <protection hidden="1"/>
    </xf>
    <xf numFmtId="0" fontId="1" fillId="4" borderId="0" xfId="0" applyFont="1" applyFill="1" applyAlignment="1" applyProtection="1">
      <alignment horizontal="center" shrinkToFit="1"/>
      <protection hidden="1"/>
    </xf>
    <xf numFmtId="0" fontId="0" fillId="0" borderId="4" xfId="0" applyBorder="1" applyAlignment="1" applyProtection="1">
      <alignment horizontal="left" shrinkToFit="1"/>
      <protection locked="0"/>
    </xf>
    <xf numFmtId="0" fontId="0" fillId="0" borderId="12" xfId="0" applyBorder="1" applyAlignment="1" applyProtection="1">
      <alignment horizontal="left" shrinkToFit="1"/>
      <protection locked="0"/>
    </xf>
    <xf numFmtId="0" fontId="0" fillId="0" borderId="6" xfId="0" applyBorder="1" applyAlignment="1" applyProtection="1">
      <alignment horizontal="left" shrinkToFit="1"/>
      <protection locked="0"/>
    </xf>
    <xf numFmtId="164" fontId="0" fillId="0" borderId="2" xfId="0" applyNumberFormat="1" applyBorder="1" applyAlignment="1" applyProtection="1">
      <alignment horizontal="center" shrinkToFit="1"/>
      <protection locked="0"/>
    </xf>
    <xf numFmtId="164" fontId="0" fillId="0" borderId="11" xfId="0" applyNumberFormat="1" applyBorder="1" applyAlignment="1" applyProtection="1">
      <alignment horizontal="center" shrinkToFit="1"/>
      <protection locked="0"/>
    </xf>
    <xf numFmtId="0" fontId="0" fillId="0" borderId="3" xfId="0" applyBorder="1" applyAlignment="1" applyProtection="1">
      <alignment horizontal="center" shrinkToFit="1"/>
      <protection hidden="1"/>
    </xf>
    <xf numFmtId="0" fontId="1" fillId="3" borderId="7" xfId="0" applyFont="1" applyFill="1" applyBorder="1" applyAlignment="1" applyProtection="1">
      <alignment horizontal="center" shrinkToFit="1"/>
      <protection locked="0"/>
    </xf>
    <xf numFmtId="8" fontId="6" fillId="0" borderId="8" xfId="0" applyNumberFormat="1" applyFont="1" applyBorder="1" applyAlignment="1" applyProtection="1">
      <alignment horizontal="center" shrinkToFit="1"/>
      <protection locked="0"/>
    </xf>
    <xf numFmtId="0" fontId="1" fillId="6" borderId="3" xfId="0" applyFont="1" applyFill="1" applyBorder="1" applyAlignment="1" applyProtection="1">
      <alignment horizontal="center" shrinkToFit="1"/>
      <protection hidden="1"/>
    </xf>
    <xf numFmtId="0" fontId="1" fillId="7" borderId="3" xfId="0" applyFont="1" applyFill="1" applyBorder="1" applyAlignment="1" applyProtection="1">
      <alignment horizontal="center" shrinkToFit="1"/>
      <protection hidden="1"/>
    </xf>
    <xf numFmtId="0" fontId="2" fillId="8" borderId="3" xfId="0" applyFont="1" applyFill="1" applyBorder="1" applyAlignment="1" applyProtection="1">
      <alignment horizontal="center" shrinkToFit="1"/>
      <protection hidden="1"/>
    </xf>
    <xf numFmtId="0" fontId="1" fillId="9" borderId="3" xfId="0" applyFont="1" applyFill="1" applyBorder="1" applyAlignment="1" applyProtection="1">
      <alignment horizontal="center" shrinkToFit="1"/>
      <protection hidden="1"/>
    </xf>
    <xf numFmtId="0" fontId="2" fillId="5" borderId="3" xfId="0" applyFont="1" applyFill="1" applyBorder="1" applyAlignment="1" applyProtection="1">
      <alignment horizontal="center" shrinkToFit="1"/>
      <protection hidden="1"/>
    </xf>
    <xf numFmtId="0" fontId="0" fillId="0" borderId="14" xfId="0" applyBorder="1" applyAlignment="1" applyProtection="1">
      <alignment horizontal="center" shrinkToFit="1"/>
      <protection hidden="1"/>
    </xf>
    <xf numFmtId="8" fontId="0" fillId="0" borderId="3" xfId="0" applyNumberFormat="1" applyBorder="1" applyAlignment="1" applyProtection="1">
      <alignment horizontal="right" shrinkToFit="1"/>
      <protection hidden="1"/>
    </xf>
    <xf numFmtId="0" fontId="3" fillId="4" borderId="0" xfId="0" applyFont="1" applyFill="1" applyAlignment="1" applyProtection="1">
      <alignment horizontal="center" shrinkToFit="1"/>
      <protection hidden="1"/>
    </xf>
    <xf numFmtId="0" fontId="0" fillId="4" borderId="0" xfId="0" applyFill="1" applyAlignment="1" applyProtection="1">
      <alignment horizontal="center" shrinkToFit="1"/>
      <protection hidden="1"/>
    </xf>
    <xf numFmtId="8" fontId="0" fillId="0" borderId="14" xfId="0" applyNumberFormat="1" applyBorder="1" applyAlignment="1" applyProtection="1">
      <alignment horizontal="right" shrinkToFit="1"/>
      <protection hidden="1"/>
    </xf>
    <xf numFmtId="0" fontId="1" fillId="2" borderId="3" xfId="0" applyFont="1" applyFill="1" applyBorder="1" applyAlignment="1" applyProtection="1">
      <alignment horizontal="center" shrinkToFit="1"/>
      <protection hidden="1"/>
    </xf>
    <xf numFmtId="10" fontId="0" fillId="0" borderId="1" xfId="0" applyNumberFormat="1" applyBorder="1" applyAlignment="1" applyProtection="1">
      <alignment horizontal="center" shrinkToFit="1"/>
      <protection hidden="1"/>
    </xf>
    <xf numFmtId="10" fontId="0" fillId="0" borderId="8" xfId="0" applyNumberFormat="1" applyBorder="1" applyAlignment="1" applyProtection="1">
      <alignment horizontal="center" shrinkToFit="1"/>
      <protection hidden="1"/>
    </xf>
    <xf numFmtId="10" fontId="0" fillId="0" borderId="7" xfId="0" applyNumberFormat="1" applyBorder="1" applyAlignment="1" applyProtection="1">
      <alignment horizontal="center" shrinkToFit="1"/>
      <protection hidden="1"/>
    </xf>
    <xf numFmtId="10" fontId="0" fillId="0" borderId="3" xfId="0" applyNumberFormat="1" applyBorder="1" applyAlignment="1" applyProtection="1">
      <alignment horizontal="center" shrinkToFit="1"/>
      <protection hidden="1"/>
    </xf>
    <xf numFmtId="8" fontId="0" fillId="0" borderId="2"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8" fontId="0" fillId="0" borderId="4" xfId="0" applyNumberFormat="1" applyBorder="1" applyAlignment="1" applyProtection="1">
      <alignment horizontal="right" shrinkToFit="1"/>
      <protection hidden="1"/>
    </xf>
    <xf numFmtId="8" fontId="0" fillId="0" borderId="5" xfId="0" applyNumberFormat="1" applyBorder="1" applyAlignment="1" applyProtection="1">
      <alignment horizontal="right" shrinkToFit="1"/>
      <protection hidden="1"/>
    </xf>
    <xf numFmtId="8" fontId="0" fillId="0" borderId="10" xfId="0" applyNumberFormat="1" applyBorder="1" applyAlignment="1" applyProtection="1">
      <alignment horizontal="right" shrinkToFit="1"/>
      <protection hidden="1"/>
    </xf>
    <xf numFmtId="8" fontId="0" fillId="0" borderId="6" xfId="0" applyNumberFormat="1" applyBorder="1" applyAlignment="1" applyProtection="1">
      <alignment horizontal="right" shrinkToFit="1"/>
      <protection hidden="1"/>
    </xf>
    <xf numFmtId="0" fontId="0" fillId="0" borderId="11" xfId="0" applyBorder="1" applyAlignment="1" applyProtection="1">
      <alignment horizontal="center" shrinkToFit="1"/>
      <protection hidden="1"/>
    </xf>
    <xf numFmtId="9" fontId="0" fillId="0" borderId="3" xfId="0" applyNumberFormat="1" applyBorder="1" applyAlignment="1" applyProtection="1">
      <alignment horizontal="center" shrinkToFit="1"/>
      <protection hidden="1"/>
    </xf>
    <xf numFmtId="0" fontId="2" fillId="0" borderId="0" xfId="0" applyFont="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2" fillId="0" borderId="1" xfId="0" applyFont="1" applyBorder="1" applyAlignment="1" applyProtection="1">
      <alignment horizontal="center" shrinkToFit="1"/>
      <protection hidden="1"/>
    </xf>
    <xf numFmtId="0" fontId="2" fillId="0" borderId="8" xfId="0" applyFont="1" applyBorder="1" applyAlignment="1" applyProtection="1">
      <alignment horizontal="center" shrinkToFit="1"/>
      <protection hidden="1"/>
    </xf>
    <xf numFmtId="0" fontId="2" fillId="0" borderId="7" xfId="0" applyFont="1" applyBorder="1" applyAlignment="1" applyProtection="1">
      <alignment horizontal="center" shrinkToFit="1"/>
      <protection hidden="1"/>
    </xf>
    <xf numFmtId="0" fontId="2" fillId="0" borderId="3" xfId="0" applyFont="1" applyBorder="1" applyAlignment="1" applyProtection="1">
      <alignment horizontal="center" shrinkToFit="1"/>
      <protection hidden="1"/>
    </xf>
    <xf numFmtId="0" fontId="1" fillId="3" borderId="3" xfId="0" applyFont="1" applyFill="1" applyBorder="1" applyAlignment="1" applyProtection="1">
      <alignment horizontal="center" shrinkToFit="1"/>
      <protection hidden="1"/>
    </xf>
    <xf numFmtId="0" fontId="0" fillId="4" borderId="3" xfId="0" applyFill="1" applyBorder="1" applyAlignment="1" applyProtection="1">
      <alignment horizontal="center" shrinkToFit="1"/>
      <protection locked="0"/>
    </xf>
    <xf numFmtId="8" fontId="0" fillId="0" borderId="3" xfId="0" applyNumberFormat="1" applyBorder="1" applyAlignment="1" applyProtection="1">
      <alignment shrinkToFit="1"/>
      <protection hidden="1"/>
    </xf>
    <xf numFmtId="14" fontId="0" fillId="0" borderId="3" xfId="0" applyNumberFormat="1" applyBorder="1" applyAlignment="1" applyProtection="1">
      <alignment horizontal="center" shrinkToFit="1"/>
      <protection hidden="1"/>
    </xf>
    <xf numFmtId="164" fontId="0" fillId="0" borderId="0" xfId="0" applyNumberFormat="1" applyAlignment="1" applyProtection="1">
      <alignment shrinkToFit="1"/>
      <protection hidden="1"/>
    </xf>
    <xf numFmtId="164" fontId="0" fillId="0" borderId="1" xfId="0" applyNumberFormat="1" applyBorder="1" applyAlignment="1" applyProtection="1">
      <alignment horizontal="center" shrinkToFit="1"/>
      <protection hidden="1"/>
    </xf>
    <xf numFmtId="164" fontId="0" fillId="0" borderId="8" xfId="0" applyNumberFormat="1" applyBorder="1" applyAlignment="1" applyProtection="1">
      <alignment horizontal="center" shrinkToFit="1"/>
      <protection hidden="1"/>
    </xf>
    <xf numFmtId="164" fontId="0" fillId="0" borderId="7" xfId="0" applyNumberFormat="1" applyBorder="1" applyAlignment="1" applyProtection="1">
      <alignment horizontal="center" shrinkToFit="1"/>
      <protection hidden="1"/>
    </xf>
    <xf numFmtId="0" fontId="11" fillId="0" borderId="8" xfId="0" applyFont="1" applyBorder="1" applyAlignment="1" applyProtection="1">
      <alignment horizontal="center" shrinkToFit="1"/>
      <protection hidden="1"/>
    </xf>
    <xf numFmtId="0" fontId="0" fillId="4" borderId="13" xfId="0" applyFill="1" applyBorder="1" applyAlignment="1" applyProtection="1">
      <alignment horizontal="center" vertical="center" shrinkToFit="1"/>
      <protection hidden="1"/>
    </xf>
    <xf numFmtId="0" fontId="0" fillId="4" borderId="15" xfId="0" applyFill="1" applyBorder="1" applyAlignment="1" applyProtection="1">
      <alignment horizontal="center" vertical="center" shrinkToFit="1"/>
      <protection hidden="1"/>
    </xf>
    <xf numFmtId="0" fontId="0" fillId="4" borderId="14" xfId="0" applyFill="1" applyBorder="1" applyAlignment="1" applyProtection="1">
      <alignment horizontal="center" vertical="center" shrinkToFit="1"/>
      <protection hidden="1"/>
    </xf>
    <xf numFmtId="40" fontId="0" fillId="0" borderId="13" xfId="0" applyNumberFormat="1" applyBorder="1" applyAlignment="1" applyProtection="1">
      <alignment horizontal="right" shrinkToFit="1"/>
      <protection hidden="1"/>
    </xf>
    <xf numFmtId="40" fontId="0" fillId="0" borderId="15" xfId="0" applyNumberFormat="1" applyBorder="1" applyAlignment="1" applyProtection="1">
      <alignment horizontal="right" shrinkToFit="1"/>
      <protection hidden="1"/>
    </xf>
    <xf numFmtId="40" fontId="0" fillId="0" borderId="14" xfId="0" applyNumberFormat="1" applyBorder="1" applyAlignment="1" applyProtection="1">
      <alignment horizontal="right" shrinkToFit="1"/>
      <protection hidden="1"/>
    </xf>
    <xf numFmtId="40" fontId="0" fillId="0" borderId="2" xfId="0" applyNumberFormat="1" applyBorder="1" applyAlignment="1" applyProtection="1">
      <alignment horizontal="right" shrinkToFit="1"/>
      <protection hidden="1"/>
    </xf>
    <xf numFmtId="40" fontId="0" fillId="0" borderId="9" xfId="0" applyNumberFormat="1" applyBorder="1" applyAlignment="1" applyProtection="1">
      <alignment horizontal="right" shrinkToFit="1"/>
      <protection hidden="1"/>
    </xf>
    <xf numFmtId="40" fontId="0" fillId="0" borderId="4" xfId="0" applyNumberFormat="1" applyBorder="1" applyAlignment="1" applyProtection="1">
      <alignment horizontal="right" shrinkToFit="1"/>
      <protection hidden="1"/>
    </xf>
    <xf numFmtId="40" fontId="0" fillId="0" borderId="11" xfId="0" applyNumberFormat="1" applyBorder="1" applyAlignment="1" applyProtection="1">
      <alignment horizontal="right" shrinkToFit="1"/>
      <protection hidden="1"/>
    </xf>
    <xf numFmtId="40" fontId="0" fillId="0" borderId="0" xfId="0" applyNumberFormat="1" applyAlignment="1" applyProtection="1">
      <alignment horizontal="right" shrinkToFit="1"/>
      <protection hidden="1"/>
    </xf>
    <xf numFmtId="40" fontId="0" fillId="0" borderId="12" xfId="0" applyNumberFormat="1" applyBorder="1" applyAlignment="1" applyProtection="1">
      <alignment horizontal="right" shrinkToFit="1"/>
      <protection hidden="1"/>
    </xf>
    <xf numFmtId="40" fontId="0" fillId="0" borderId="5" xfId="0" applyNumberFormat="1" applyBorder="1" applyAlignment="1" applyProtection="1">
      <alignment horizontal="right" shrinkToFit="1"/>
      <protection hidden="1"/>
    </xf>
    <xf numFmtId="40" fontId="0" fillId="0" borderId="10" xfId="0" applyNumberFormat="1" applyBorder="1" applyAlignment="1" applyProtection="1">
      <alignment horizontal="right" shrinkToFit="1"/>
      <protection hidden="1"/>
    </xf>
    <xf numFmtId="40" fontId="0" fillId="0" borderId="6" xfId="0" applyNumberFormat="1" applyBorder="1" applyAlignment="1" applyProtection="1">
      <alignment horizontal="right" shrinkToFit="1"/>
      <protection hidden="1"/>
    </xf>
    <xf numFmtId="164" fontId="0" fillId="17" borderId="2" xfId="0" applyNumberFormat="1" applyFill="1" applyBorder="1" applyAlignment="1" applyProtection="1">
      <alignment horizontal="center" shrinkToFit="1"/>
      <protection hidden="1"/>
    </xf>
    <xf numFmtId="0" fontId="0" fillId="17" borderId="9" xfId="0" applyFill="1" applyBorder="1" applyAlignment="1" applyProtection="1">
      <alignment horizontal="left" shrinkToFit="1"/>
      <protection hidden="1"/>
    </xf>
    <xf numFmtId="8" fontId="0" fillId="17" borderId="4" xfId="0" applyNumberFormat="1" applyFill="1" applyBorder="1" applyAlignment="1" applyProtection="1">
      <alignment horizontal="right" shrinkToFit="1"/>
      <protection hidden="1"/>
    </xf>
    <xf numFmtId="164" fontId="0" fillId="17" borderId="11" xfId="0" applyNumberFormat="1" applyFill="1" applyBorder="1" applyAlignment="1" applyProtection="1">
      <alignment horizontal="center" shrinkToFit="1"/>
      <protection hidden="1"/>
    </xf>
    <xf numFmtId="0" fontId="0" fillId="17" borderId="0" xfId="0" applyFill="1" applyAlignment="1" applyProtection="1">
      <alignment horizontal="left" shrinkToFit="1"/>
      <protection hidden="1"/>
    </xf>
    <xf numFmtId="8" fontId="0" fillId="17" borderId="12" xfId="0" applyNumberFormat="1" applyFill="1" applyBorder="1" applyAlignment="1" applyProtection="1">
      <alignment horizontal="right" shrinkToFit="1"/>
      <protection hidden="1"/>
    </xf>
    <xf numFmtId="164" fontId="0" fillId="17" borderId="5" xfId="0" applyNumberFormat="1" applyFill="1" applyBorder="1" applyAlignment="1" applyProtection="1">
      <alignment horizontal="center" shrinkToFit="1"/>
      <protection hidden="1"/>
    </xf>
    <xf numFmtId="0" fontId="0" fillId="17" borderId="10" xfId="0" applyFill="1" applyBorder="1" applyAlignment="1" applyProtection="1">
      <alignment horizontal="left" shrinkToFit="1"/>
      <protection hidden="1"/>
    </xf>
    <xf numFmtId="8" fontId="0" fillId="17" borderId="6" xfId="0" applyNumberFormat="1" applyFill="1" applyBorder="1" applyAlignment="1" applyProtection="1">
      <alignment horizontal="right" shrinkToFit="1"/>
      <protection hidden="1"/>
    </xf>
    <xf numFmtId="0" fontId="0" fillId="17" borderId="2" xfId="0" applyFill="1" applyBorder="1" applyAlignment="1" applyProtection="1">
      <alignment horizontal="left" shrinkToFit="1"/>
      <protection hidden="1"/>
    </xf>
    <xf numFmtId="8" fontId="0" fillId="17" borderId="9" xfId="0" applyNumberFormat="1" applyFill="1" applyBorder="1" applyAlignment="1" applyProtection="1">
      <alignment horizontal="right" shrinkToFit="1"/>
      <protection hidden="1"/>
    </xf>
    <xf numFmtId="8" fontId="6" fillId="17" borderId="1" xfId="0" applyNumberFormat="1" applyFont="1" applyFill="1" applyBorder="1" applyAlignment="1" applyProtection="1">
      <alignment horizontal="center" shrinkToFit="1"/>
      <protection hidden="1"/>
    </xf>
    <xf numFmtId="0" fontId="0" fillId="17" borderId="11" xfId="0" applyFill="1" applyBorder="1" applyAlignment="1" applyProtection="1">
      <alignment horizontal="left" shrinkToFit="1"/>
      <protection hidden="1"/>
    </xf>
    <xf numFmtId="8" fontId="0" fillId="17" borderId="0" xfId="0" applyNumberFormat="1" applyFill="1" applyAlignment="1" applyProtection="1">
      <alignment horizontal="right" shrinkToFit="1"/>
      <protection hidden="1"/>
    </xf>
    <xf numFmtId="8" fontId="6" fillId="17" borderId="8" xfId="0" applyNumberFormat="1" applyFont="1" applyFill="1" applyBorder="1" applyAlignment="1" applyProtection="1">
      <alignment horizontal="center" shrinkToFit="1"/>
      <protection hidden="1"/>
    </xf>
    <xf numFmtId="0" fontId="0" fillId="17" borderId="5" xfId="0" applyFill="1" applyBorder="1" applyAlignment="1" applyProtection="1">
      <alignment horizontal="left" shrinkToFit="1"/>
      <protection hidden="1"/>
    </xf>
    <xf numFmtId="8" fontId="0" fillId="17" borderId="10" xfId="0" applyNumberFormat="1" applyFill="1" applyBorder="1" applyAlignment="1" applyProtection="1">
      <alignment horizontal="right" shrinkToFit="1"/>
      <protection hidden="1"/>
    </xf>
    <xf numFmtId="8" fontId="6" fillId="17" borderId="7" xfId="0" applyNumberFormat="1" applyFont="1" applyFill="1" applyBorder="1" applyAlignment="1" applyProtection="1">
      <alignment horizontal="center" shrinkToFit="1"/>
      <protection hidden="1"/>
    </xf>
    <xf numFmtId="8" fontId="0" fillId="0" borderId="4" xfId="0" applyNumberFormat="1" applyBorder="1" applyAlignment="1" applyProtection="1">
      <alignment horizontal="right" shrinkToFit="1"/>
      <protection locked="0"/>
    </xf>
    <xf numFmtId="0" fontId="1" fillId="10" borderId="13" xfId="0" applyFont="1" applyFill="1" applyBorder="1" applyAlignment="1" applyProtection="1">
      <alignment horizontal="center" shrinkToFit="1"/>
      <protection hidden="1"/>
    </xf>
    <xf numFmtId="0" fontId="1" fillId="10" borderId="15" xfId="0" applyFont="1" applyFill="1" applyBorder="1" applyAlignment="1" applyProtection="1">
      <alignment horizontal="center" shrinkToFit="1"/>
      <protection hidden="1"/>
    </xf>
    <xf numFmtId="0" fontId="1" fillId="10" borderId="14" xfId="0" applyFont="1" applyFill="1"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8" fillId="4" borderId="0" xfId="0" applyFont="1" applyFill="1" applyAlignment="1" applyProtection="1">
      <alignment horizontal="center" shrinkToFit="1"/>
      <protection hidden="1"/>
    </xf>
    <xf numFmtId="0" fontId="9" fillId="0" borderId="2" xfId="0" applyFont="1" applyBorder="1" applyAlignment="1" applyProtection="1">
      <alignment horizontal="center" vertical="center" wrapText="1"/>
      <protection hidden="1"/>
    </xf>
    <xf numFmtId="0" fontId="9" fillId="0" borderId="9" xfId="0" applyFont="1" applyBorder="1" applyAlignment="1" applyProtection="1">
      <alignment horizontal="center" vertical="center" wrapText="1"/>
      <protection hidden="1"/>
    </xf>
    <xf numFmtId="0" fontId="9" fillId="0" borderId="4" xfId="0" applyFont="1" applyBorder="1" applyAlignment="1" applyProtection="1">
      <alignment horizontal="center" vertical="center" wrapText="1"/>
      <protection hidden="1"/>
    </xf>
    <xf numFmtId="0" fontId="9" fillId="0" borderId="11" xfId="0" applyFont="1" applyBorder="1" applyAlignment="1" applyProtection="1">
      <alignment horizontal="center" vertical="center" wrapText="1"/>
      <protection hidden="1"/>
    </xf>
    <xf numFmtId="0" fontId="9" fillId="0" borderId="0" xfId="0" applyFont="1" applyAlignment="1" applyProtection="1">
      <alignment horizontal="center" vertical="center" wrapText="1"/>
      <protection hidden="1"/>
    </xf>
    <xf numFmtId="0" fontId="9" fillId="0" borderId="12" xfId="0" applyFont="1" applyBorder="1" applyAlignment="1" applyProtection="1">
      <alignment horizontal="center" vertical="center" wrapText="1"/>
      <protection hidden="1"/>
    </xf>
    <xf numFmtId="0" fontId="9" fillId="0" borderId="5" xfId="0" applyFont="1" applyBorder="1" applyAlignment="1" applyProtection="1">
      <alignment horizontal="center" vertical="center" wrapText="1"/>
      <protection hidden="1"/>
    </xf>
    <xf numFmtId="0" fontId="9" fillId="0" borderId="10" xfId="0" applyFont="1" applyBorder="1" applyAlignment="1" applyProtection="1">
      <alignment horizontal="center" vertical="center" wrapText="1"/>
      <protection hidden="1"/>
    </xf>
    <xf numFmtId="0" fontId="9" fillId="0" borderId="6" xfId="0" applyFont="1" applyBorder="1" applyAlignment="1" applyProtection="1">
      <alignment horizontal="center" vertical="center" wrapText="1"/>
      <protection hidden="1"/>
    </xf>
    <xf numFmtId="0" fontId="2" fillId="4" borderId="0" xfId="0" applyFont="1" applyFill="1" applyAlignment="1" applyProtection="1">
      <alignment horizontal="center" vertical="center" wrapText="1"/>
      <protection hidden="1"/>
    </xf>
    <xf numFmtId="0" fontId="10" fillId="6" borderId="2" xfId="1" applyFont="1" applyFill="1" applyBorder="1" applyAlignment="1" applyProtection="1">
      <alignment horizontal="center" vertical="center" shrinkToFit="1"/>
      <protection hidden="1"/>
    </xf>
    <xf numFmtId="0" fontId="10" fillId="6" borderId="9" xfId="1" applyFont="1" applyFill="1" applyBorder="1" applyAlignment="1" applyProtection="1">
      <alignment horizontal="center" vertical="center" shrinkToFit="1"/>
      <protection hidden="1"/>
    </xf>
    <xf numFmtId="0" fontId="10" fillId="6" borderId="4" xfId="1" applyFont="1" applyFill="1" applyBorder="1" applyAlignment="1" applyProtection="1">
      <alignment horizontal="center" vertical="center" shrinkToFit="1"/>
      <protection hidden="1"/>
    </xf>
    <xf numFmtId="0" fontId="10" fillId="6" borderId="5" xfId="1" applyFont="1" applyFill="1" applyBorder="1" applyAlignment="1" applyProtection="1">
      <alignment horizontal="center" vertical="center" shrinkToFit="1"/>
      <protection hidden="1"/>
    </xf>
    <xf numFmtId="0" fontId="10" fillId="6" borderId="10" xfId="1" applyFont="1" applyFill="1" applyBorder="1" applyAlignment="1" applyProtection="1">
      <alignment horizontal="center" vertical="center" shrinkToFit="1"/>
      <protection hidden="1"/>
    </xf>
    <xf numFmtId="0" fontId="10" fillId="6" borderId="6" xfId="1" applyFont="1" applyFill="1" applyBorder="1" applyAlignment="1" applyProtection="1">
      <alignment horizontal="center" vertical="center" shrinkToFit="1"/>
      <protection hidden="1"/>
    </xf>
    <xf numFmtId="0" fontId="1" fillId="3" borderId="13" xfId="0" applyFont="1" applyFill="1" applyBorder="1" applyAlignment="1" applyProtection="1">
      <alignment horizontal="center" shrinkToFit="1"/>
      <protection hidden="1"/>
    </xf>
    <xf numFmtId="0" fontId="1" fillId="3" borderId="15" xfId="0" applyFont="1" applyFill="1" applyBorder="1" applyAlignment="1" applyProtection="1">
      <alignment horizontal="center" shrinkToFit="1"/>
      <protection hidden="1"/>
    </xf>
    <xf numFmtId="0" fontId="1" fillId="3" borderId="14" xfId="0" applyFont="1" applyFill="1" applyBorder="1" applyAlignment="1" applyProtection="1">
      <alignment horizontal="center" shrinkToFit="1"/>
      <protection hidden="1"/>
    </xf>
    <xf numFmtId="0" fontId="0" fillId="0" borderId="13" xfId="0" applyBorder="1" applyAlignment="1" applyProtection="1">
      <alignment horizontal="center" shrinkToFit="1"/>
      <protection locked="0"/>
    </xf>
    <xf numFmtId="0" fontId="0" fillId="0" borderId="15" xfId="0" applyBorder="1" applyAlignment="1" applyProtection="1">
      <alignment horizontal="center" shrinkToFit="1"/>
      <protection locked="0"/>
    </xf>
    <xf numFmtId="0" fontId="0" fillId="0" borderId="14" xfId="0" applyBorder="1" applyAlignment="1" applyProtection="1">
      <alignment horizontal="center" shrinkToFit="1"/>
      <protection locked="0"/>
    </xf>
    <xf numFmtId="0" fontId="0" fillId="0" borderId="13"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10" fillId="2" borderId="2" xfId="0" applyFont="1" applyFill="1" applyBorder="1" applyAlignment="1" applyProtection="1">
      <alignment horizontal="center" vertical="center" wrapText="1"/>
      <protection hidden="1"/>
    </xf>
    <xf numFmtId="0" fontId="10" fillId="2" borderId="9" xfId="0" applyFont="1" applyFill="1" applyBorder="1" applyAlignment="1" applyProtection="1">
      <alignment horizontal="center" vertical="center" wrapText="1"/>
      <protection hidden="1"/>
    </xf>
    <xf numFmtId="0" fontId="10" fillId="2" borderId="4" xfId="0" applyFont="1" applyFill="1" applyBorder="1" applyAlignment="1" applyProtection="1">
      <alignment horizontal="center" vertical="center" wrapText="1"/>
      <protection hidden="1"/>
    </xf>
    <xf numFmtId="0" fontId="10" fillId="2" borderId="11" xfId="0" applyFont="1" applyFill="1" applyBorder="1" applyAlignment="1" applyProtection="1">
      <alignment horizontal="center" vertical="center" wrapText="1"/>
      <protection hidden="1"/>
    </xf>
    <xf numFmtId="0" fontId="10" fillId="2" borderId="0" xfId="0" applyFont="1" applyFill="1" applyAlignment="1" applyProtection="1">
      <alignment horizontal="center" vertical="center" wrapText="1"/>
      <protection hidden="1"/>
    </xf>
    <xf numFmtId="0" fontId="10" fillId="2" borderId="12" xfId="0" applyFont="1" applyFill="1" applyBorder="1" applyAlignment="1" applyProtection="1">
      <alignment horizontal="center" vertical="center" wrapText="1"/>
      <protection hidden="1"/>
    </xf>
    <xf numFmtId="0" fontId="10" fillId="2" borderId="5" xfId="0" applyFont="1" applyFill="1" applyBorder="1" applyAlignment="1" applyProtection="1">
      <alignment horizontal="center" vertical="center" wrapText="1"/>
      <protection hidden="1"/>
    </xf>
    <xf numFmtId="0" fontId="10" fillId="2" borderId="10" xfId="0" applyFont="1" applyFill="1" applyBorder="1" applyAlignment="1" applyProtection="1">
      <alignment horizontal="center" vertical="center" wrapText="1"/>
      <protection hidden="1"/>
    </xf>
    <xf numFmtId="0" fontId="10" fillId="2" borderId="6" xfId="0" applyFont="1" applyFill="1" applyBorder="1" applyAlignment="1" applyProtection="1">
      <alignment horizontal="center" vertical="center" wrapText="1"/>
      <protection hidden="1"/>
    </xf>
    <xf numFmtId="0" fontId="3" fillId="4" borderId="10" xfId="0" applyFont="1" applyFill="1" applyBorder="1" applyAlignment="1" applyProtection="1">
      <alignment horizontal="right" shrinkToFit="1"/>
      <protection hidden="1"/>
    </xf>
    <xf numFmtId="0" fontId="0" fillId="4" borderId="13" xfId="0" applyFill="1" applyBorder="1" applyAlignment="1" applyProtection="1">
      <alignment horizontal="center" shrinkToFit="1"/>
      <protection locked="0"/>
    </xf>
    <xf numFmtId="0" fontId="0" fillId="4" borderId="14" xfId="0" applyFill="1" applyBorder="1" applyAlignment="1" applyProtection="1">
      <alignment horizontal="center" shrinkToFit="1"/>
      <protection locked="0"/>
    </xf>
    <xf numFmtId="0" fontId="5" fillId="3" borderId="2" xfId="0" applyFont="1" applyFill="1" applyBorder="1" applyAlignment="1" applyProtection="1">
      <alignment horizontal="center" vertical="center" shrinkToFit="1"/>
      <protection hidden="1"/>
    </xf>
    <xf numFmtId="0" fontId="5" fillId="3" borderId="4" xfId="0" applyFont="1" applyFill="1" applyBorder="1" applyAlignment="1" applyProtection="1">
      <alignment horizontal="center" vertical="center" shrinkToFit="1"/>
      <protection hidden="1"/>
    </xf>
    <xf numFmtId="0" fontId="5" fillId="3" borderId="5" xfId="0" applyFont="1" applyFill="1" applyBorder="1" applyAlignment="1" applyProtection="1">
      <alignment horizontal="center" vertical="center" shrinkToFit="1"/>
      <protection hidden="1"/>
    </xf>
    <xf numFmtId="0" fontId="5" fillId="3" borderId="6" xfId="0" applyFont="1" applyFill="1" applyBorder="1" applyAlignment="1" applyProtection="1">
      <alignment horizontal="center" vertical="center" shrinkToFit="1"/>
      <protection hidden="1"/>
    </xf>
    <xf numFmtId="0" fontId="1" fillId="2" borderId="13" xfId="0" applyFont="1" applyFill="1" applyBorder="1" applyAlignment="1" applyProtection="1">
      <alignment horizontal="center" shrinkToFit="1"/>
      <protection hidden="1"/>
    </xf>
    <xf numFmtId="0" fontId="1" fillId="2" borderId="15" xfId="0" applyFont="1" applyFill="1" applyBorder="1" applyAlignment="1" applyProtection="1">
      <alignment horizontal="center" shrinkToFit="1"/>
      <protection hidden="1"/>
    </xf>
    <xf numFmtId="0" fontId="1" fillId="2" borderId="14" xfId="0" applyFont="1" applyFill="1" applyBorder="1" applyAlignment="1" applyProtection="1">
      <alignment horizontal="center" shrinkToFit="1"/>
      <protection hidden="1"/>
    </xf>
    <xf numFmtId="0" fontId="3" fillId="4" borderId="2" xfId="0" applyFont="1" applyFill="1" applyBorder="1" applyAlignment="1" applyProtection="1">
      <alignment horizontal="left" vertical="center" wrapText="1"/>
      <protection hidden="1"/>
    </xf>
    <xf numFmtId="0" fontId="3" fillId="4" borderId="4" xfId="0" applyFont="1" applyFill="1" applyBorder="1" applyAlignment="1" applyProtection="1">
      <alignment horizontal="left" vertical="center" wrapText="1"/>
      <protection hidden="1"/>
    </xf>
    <xf numFmtId="0" fontId="3" fillId="4" borderId="11" xfId="0" applyFont="1" applyFill="1" applyBorder="1" applyAlignment="1" applyProtection="1">
      <alignment horizontal="left" vertical="center" wrapText="1"/>
      <protection hidden="1"/>
    </xf>
    <xf numFmtId="0" fontId="3" fillId="4" borderId="12" xfId="0" applyFont="1" applyFill="1" applyBorder="1" applyAlignment="1" applyProtection="1">
      <alignment horizontal="left" vertical="center" wrapText="1"/>
      <protection hidden="1"/>
    </xf>
    <xf numFmtId="0" fontId="3" fillId="4" borderId="5" xfId="0" applyFont="1" applyFill="1" applyBorder="1" applyAlignment="1" applyProtection="1">
      <alignment horizontal="left" vertical="center" wrapText="1"/>
      <protection hidden="1"/>
    </xf>
    <xf numFmtId="0" fontId="3" fillId="4" borderId="6" xfId="0" applyFont="1" applyFill="1" applyBorder="1" applyAlignment="1" applyProtection="1">
      <alignment horizontal="left" vertical="center" wrapText="1"/>
      <protection hidden="1"/>
    </xf>
    <xf numFmtId="0" fontId="3" fillId="0" borderId="2" xfId="0" applyFont="1" applyBorder="1" applyAlignment="1" applyProtection="1">
      <alignment horizontal="left" vertical="center" wrapText="1"/>
      <protection hidden="1"/>
    </xf>
    <xf numFmtId="0" fontId="3" fillId="0" borderId="4" xfId="0" applyFont="1" applyBorder="1" applyAlignment="1" applyProtection="1">
      <alignment horizontal="left" vertical="center" wrapText="1"/>
      <protection hidden="1"/>
    </xf>
    <xf numFmtId="0" fontId="3" fillId="0" borderId="11" xfId="0" applyFont="1" applyBorder="1" applyAlignment="1" applyProtection="1">
      <alignment horizontal="left" vertical="center" wrapText="1"/>
      <protection hidden="1"/>
    </xf>
    <xf numFmtId="0" fontId="3" fillId="0" borderId="12" xfId="0" applyFont="1" applyBorder="1" applyAlignment="1" applyProtection="1">
      <alignment horizontal="left" vertical="center" wrapText="1"/>
      <protection hidden="1"/>
    </xf>
    <xf numFmtId="0" fontId="3" fillId="0" borderId="5" xfId="0" applyFont="1" applyBorder="1" applyAlignment="1" applyProtection="1">
      <alignment horizontal="left" vertical="center" wrapText="1"/>
      <protection hidden="1"/>
    </xf>
    <xf numFmtId="0" fontId="3" fillId="0" borderId="6" xfId="0" applyFont="1" applyBorder="1" applyAlignment="1" applyProtection="1">
      <alignment horizontal="left" vertical="center" wrapText="1"/>
      <protection hidden="1"/>
    </xf>
    <xf numFmtId="0" fontId="13" fillId="4" borderId="0" xfId="0" applyFont="1" applyFill="1" applyAlignment="1" applyProtection="1">
      <alignment horizontal="center" vertical="center" shrinkToFit="1"/>
      <protection hidden="1"/>
    </xf>
    <xf numFmtId="9" fontId="0" fillId="0" borderId="11" xfId="0" applyNumberFormat="1" applyBorder="1" applyAlignment="1" applyProtection="1">
      <alignment horizontal="center" shrinkToFit="1"/>
      <protection hidden="1"/>
    </xf>
    <xf numFmtId="9" fontId="0" fillId="0" borderId="0" xfId="0" applyNumberFormat="1" applyAlignment="1" applyProtection="1">
      <alignment horizontal="center" shrinkToFit="1"/>
      <protection hidden="1"/>
    </xf>
    <xf numFmtId="9" fontId="0" fillId="0" borderId="12" xfId="0" applyNumberFormat="1" applyBorder="1" applyAlignment="1" applyProtection="1">
      <alignment horizontal="center" shrinkToFit="1"/>
      <protection hidden="1"/>
    </xf>
    <xf numFmtId="9" fontId="0" fillId="0" borderId="13" xfId="0" applyNumberFormat="1" applyBorder="1" applyAlignment="1" applyProtection="1">
      <alignment horizontal="center" shrinkToFit="1"/>
      <protection hidden="1"/>
    </xf>
    <xf numFmtId="9" fontId="0" fillId="0" borderId="15" xfId="0" applyNumberFormat="1" applyBorder="1" applyAlignment="1" applyProtection="1">
      <alignment horizontal="center" shrinkToFit="1"/>
      <protection hidden="1"/>
    </xf>
    <xf numFmtId="9" fontId="0" fillId="0" borderId="14" xfId="0" applyNumberFormat="1" applyBorder="1" applyAlignment="1" applyProtection="1">
      <alignment horizontal="center" shrinkToFit="1"/>
      <protection hidden="1"/>
    </xf>
    <xf numFmtId="0" fontId="3" fillId="4" borderId="0" xfId="0" applyFont="1" applyFill="1" applyAlignment="1" applyProtection="1">
      <alignment horizontal="center" shrinkToFit="1"/>
      <protection hidden="1"/>
    </xf>
    <xf numFmtId="8" fontId="12" fillId="0" borderId="11" xfId="0" applyNumberFormat="1" applyFont="1" applyBorder="1" applyAlignment="1" applyProtection="1">
      <alignment horizontal="right" shrinkToFit="1"/>
      <protection hidden="1"/>
    </xf>
    <xf numFmtId="8" fontId="12" fillId="0" borderId="0" xfId="0" applyNumberFormat="1" applyFont="1" applyAlignment="1" applyProtection="1">
      <alignment horizontal="right" shrinkToFit="1"/>
      <protection hidden="1"/>
    </xf>
    <xf numFmtId="8" fontId="12" fillId="0" borderId="12" xfId="0" applyNumberFormat="1" applyFont="1" applyBorder="1" applyAlignment="1" applyProtection="1">
      <alignment horizontal="right" shrinkToFit="1"/>
      <protection hidden="1"/>
    </xf>
    <xf numFmtId="8" fontId="12" fillId="0" borderId="13" xfId="0" applyNumberFormat="1" applyFont="1" applyBorder="1" applyAlignment="1" applyProtection="1">
      <alignment horizontal="right" shrinkToFit="1"/>
      <protection hidden="1"/>
    </xf>
    <xf numFmtId="8" fontId="12" fillId="0" borderId="15" xfId="0" applyNumberFormat="1" applyFont="1" applyBorder="1" applyAlignment="1" applyProtection="1">
      <alignment horizontal="right" shrinkToFit="1"/>
      <protection hidden="1"/>
    </xf>
    <xf numFmtId="8" fontId="12" fillId="0" borderId="14" xfId="0" applyNumberFormat="1" applyFont="1" applyBorder="1" applyAlignment="1" applyProtection="1">
      <alignment horizontal="right" shrinkToFit="1"/>
      <protection hidden="1"/>
    </xf>
    <xf numFmtId="0" fontId="1" fillId="2" borderId="3" xfId="0" applyFont="1" applyFill="1" applyBorder="1" applyAlignment="1" applyProtection="1">
      <alignment horizontal="center" shrinkToFit="1"/>
      <protection hidden="1"/>
    </xf>
    <xf numFmtId="8" fontId="0" fillId="0" borderId="11" xfId="0" applyNumberFormat="1" applyBorder="1" applyAlignment="1" applyProtection="1">
      <alignment horizontal="right" shrinkToFit="1"/>
      <protection hidden="1"/>
    </xf>
    <xf numFmtId="8" fontId="0" fillId="0" borderId="0" xfId="0" applyNumberFormat="1" applyAlignment="1" applyProtection="1">
      <alignment horizontal="right" shrinkToFit="1"/>
      <protection hidden="1"/>
    </xf>
    <xf numFmtId="8" fontId="0" fillId="0" borderId="12" xfId="0" applyNumberFormat="1" applyBorder="1" applyAlignment="1" applyProtection="1">
      <alignment horizontal="right" shrinkToFit="1"/>
      <protection hidden="1"/>
    </xf>
    <xf numFmtId="8" fontId="0" fillId="0" borderId="5" xfId="0" applyNumberFormat="1" applyBorder="1" applyAlignment="1" applyProtection="1">
      <alignment horizontal="right" shrinkToFit="1"/>
      <protection hidden="1"/>
    </xf>
    <xf numFmtId="8" fontId="0" fillId="0" borderId="10" xfId="0" applyNumberFormat="1" applyBorder="1" applyAlignment="1" applyProtection="1">
      <alignment horizontal="right" shrinkToFit="1"/>
      <protection hidden="1"/>
    </xf>
    <xf numFmtId="8" fontId="0" fillId="0" borderId="6" xfId="0" applyNumberFormat="1" applyBorder="1" applyAlignment="1" applyProtection="1">
      <alignment horizontal="right" shrinkToFit="1"/>
      <protection hidden="1"/>
    </xf>
    <xf numFmtId="8" fontId="0" fillId="0" borderId="13" xfId="0" applyNumberFormat="1" applyBorder="1" applyAlignment="1" applyProtection="1">
      <alignment horizontal="center" shrinkToFit="1"/>
      <protection hidden="1"/>
    </xf>
    <xf numFmtId="8" fontId="0" fillId="0" borderId="15" xfId="0" applyNumberFormat="1" applyBorder="1" applyAlignment="1" applyProtection="1">
      <alignment horizontal="center" shrinkToFit="1"/>
      <protection hidden="1"/>
    </xf>
    <xf numFmtId="8" fontId="0" fillId="0" borderId="14" xfId="0" applyNumberFormat="1" applyBorder="1" applyAlignment="1" applyProtection="1">
      <alignment horizontal="center" shrinkToFit="1"/>
      <protection hidden="1"/>
    </xf>
    <xf numFmtId="8" fontId="12" fillId="0" borderId="2" xfId="0" applyNumberFormat="1" applyFont="1" applyBorder="1" applyAlignment="1" applyProtection="1">
      <alignment horizontal="right" shrinkToFit="1"/>
      <protection hidden="1"/>
    </xf>
    <xf numFmtId="8" fontId="12" fillId="0" borderId="9" xfId="0" applyNumberFormat="1" applyFont="1" applyBorder="1" applyAlignment="1" applyProtection="1">
      <alignment horizontal="right" shrinkToFit="1"/>
      <protection hidden="1"/>
    </xf>
    <xf numFmtId="8" fontId="12" fillId="0" borderId="4" xfId="0" applyNumberFormat="1" applyFont="1" applyBorder="1" applyAlignment="1" applyProtection="1">
      <alignment horizontal="right" shrinkToFit="1"/>
      <protection hidden="1"/>
    </xf>
    <xf numFmtId="8" fontId="2" fillId="0" borderId="2" xfId="0" applyNumberFormat="1" applyFont="1" applyBorder="1" applyAlignment="1" applyProtection="1">
      <alignment horizontal="right" shrinkToFit="1"/>
      <protection hidden="1"/>
    </xf>
    <xf numFmtId="8" fontId="2" fillId="0" borderId="9" xfId="0" applyNumberFormat="1" applyFont="1" applyBorder="1" applyAlignment="1" applyProtection="1">
      <alignment horizontal="right" shrinkToFit="1"/>
      <protection hidden="1"/>
    </xf>
    <xf numFmtId="8" fontId="2" fillId="0" borderId="4" xfId="0" applyNumberFormat="1" applyFont="1" applyBorder="1" applyAlignment="1" applyProtection="1">
      <alignment horizontal="right" shrinkToFit="1"/>
      <protection hidden="1"/>
    </xf>
    <xf numFmtId="0" fontId="3" fillId="4" borderId="15" xfId="0" applyFont="1" applyFill="1" applyBorder="1" applyAlignment="1" applyProtection="1">
      <alignment horizontal="center" shrinkToFit="1"/>
      <protection hidden="1"/>
    </xf>
    <xf numFmtId="8" fontId="0" fillId="0" borderId="2"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8" fontId="0" fillId="0" borderId="4" xfId="0" applyNumberFormat="1" applyBorder="1" applyAlignment="1" applyProtection="1">
      <alignment horizontal="right" shrinkToFit="1"/>
      <protection hidden="1"/>
    </xf>
    <xf numFmtId="9" fontId="0" fillId="0" borderId="2" xfId="0" applyNumberFormat="1" applyBorder="1" applyAlignment="1" applyProtection="1">
      <alignment horizontal="center" shrinkToFit="1"/>
      <protection hidden="1"/>
    </xf>
    <xf numFmtId="9" fontId="0" fillId="0" borderId="9" xfId="0" applyNumberFormat="1" applyBorder="1" applyAlignment="1" applyProtection="1">
      <alignment horizontal="center" shrinkToFit="1"/>
      <protection hidden="1"/>
    </xf>
    <xf numFmtId="9" fontId="0" fillId="0" borderId="4" xfId="0" applyNumberFormat="1" applyBorder="1" applyAlignment="1" applyProtection="1">
      <alignment horizontal="center" shrinkToFit="1"/>
      <protection hidden="1"/>
    </xf>
    <xf numFmtId="9" fontId="2" fillId="0" borderId="11" xfId="0" applyNumberFormat="1" applyFont="1" applyBorder="1" applyAlignment="1" applyProtection="1">
      <alignment horizontal="center" shrinkToFit="1"/>
      <protection hidden="1"/>
    </xf>
    <xf numFmtId="9" fontId="2" fillId="0" borderId="0" xfId="0" applyNumberFormat="1" applyFont="1" applyAlignment="1" applyProtection="1">
      <alignment horizontal="center" shrinkToFit="1"/>
      <protection hidden="1"/>
    </xf>
    <xf numFmtId="9" fontId="2" fillId="0" borderId="12" xfId="0" applyNumberFormat="1" applyFont="1" applyBorder="1" applyAlignment="1" applyProtection="1">
      <alignment horizontal="center" shrinkToFit="1"/>
      <protection hidden="1"/>
    </xf>
    <xf numFmtId="9" fontId="2" fillId="0" borderId="2" xfId="0" applyNumberFormat="1" applyFont="1" applyBorder="1" applyAlignment="1" applyProtection="1">
      <alignment horizontal="center" shrinkToFit="1"/>
      <protection hidden="1"/>
    </xf>
    <xf numFmtId="9" fontId="2" fillId="0" borderId="9" xfId="0" applyNumberFormat="1" applyFont="1" applyBorder="1" applyAlignment="1" applyProtection="1">
      <alignment horizontal="center" shrinkToFit="1"/>
      <protection hidden="1"/>
    </xf>
    <xf numFmtId="9" fontId="2" fillId="0" borderId="4" xfId="0" applyNumberFormat="1" applyFont="1" applyBorder="1" applyAlignment="1" applyProtection="1">
      <alignment horizontal="center" shrinkToFit="1"/>
      <protection hidden="1"/>
    </xf>
    <xf numFmtId="9" fontId="2" fillId="0" borderId="5" xfId="0" applyNumberFormat="1" applyFont="1" applyBorder="1" applyAlignment="1" applyProtection="1">
      <alignment horizontal="center" shrinkToFit="1"/>
      <protection hidden="1"/>
    </xf>
    <xf numFmtId="9" fontId="2" fillId="0" borderId="10" xfId="0" applyNumberFormat="1" applyFont="1" applyBorder="1" applyAlignment="1" applyProtection="1">
      <alignment horizontal="center" shrinkToFit="1"/>
      <protection hidden="1"/>
    </xf>
    <xf numFmtId="9" fontId="2" fillId="0" borderId="6" xfId="0" applyNumberFormat="1" applyFont="1" applyBorder="1" applyAlignment="1" applyProtection="1">
      <alignment horizontal="center" shrinkToFit="1"/>
      <protection hidden="1"/>
    </xf>
    <xf numFmtId="8" fontId="2" fillId="0" borderId="11" xfId="0" applyNumberFormat="1" applyFont="1" applyBorder="1" applyAlignment="1" applyProtection="1">
      <alignment horizontal="right" shrinkToFit="1"/>
      <protection hidden="1"/>
    </xf>
    <xf numFmtId="8" fontId="2" fillId="0" borderId="0" xfId="0" applyNumberFormat="1" applyFont="1" applyAlignment="1" applyProtection="1">
      <alignment horizontal="right" shrinkToFit="1"/>
      <protection hidden="1"/>
    </xf>
    <xf numFmtId="8" fontId="2" fillId="0" borderId="12" xfId="0" applyNumberFormat="1" applyFont="1" applyBorder="1" applyAlignment="1" applyProtection="1">
      <alignment horizontal="right" shrinkToFit="1"/>
      <protection hidden="1"/>
    </xf>
    <xf numFmtId="0" fontId="1" fillId="10" borderId="3" xfId="0" applyFont="1" applyFill="1" applyBorder="1" applyAlignment="1" applyProtection="1">
      <alignment horizontal="center" shrinkToFit="1"/>
      <protection hidden="1"/>
    </xf>
    <xf numFmtId="0" fontId="1" fillId="17" borderId="3" xfId="0" applyFont="1" applyFill="1" applyBorder="1" applyAlignment="1" applyProtection="1">
      <alignment horizontal="center" shrinkToFit="1"/>
      <protection hidden="1"/>
    </xf>
    <xf numFmtId="0" fontId="1" fillId="6" borderId="3" xfId="0" applyFont="1" applyFill="1" applyBorder="1" applyAlignment="1" applyProtection="1">
      <alignment horizontal="center" shrinkToFit="1"/>
      <protection hidden="1"/>
    </xf>
    <xf numFmtId="0" fontId="1" fillId="11" borderId="3" xfId="0" applyFont="1" applyFill="1" applyBorder="1" applyAlignment="1" applyProtection="1">
      <alignment horizontal="center" shrinkToFit="1"/>
      <protection hidden="1"/>
    </xf>
    <xf numFmtId="0" fontId="2" fillId="5" borderId="3" xfId="0" applyFont="1" applyFill="1" applyBorder="1" applyAlignment="1" applyProtection="1">
      <alignment horizontal="center" shrinkToFit="1"/>
      <protection hidden="1"/>
    </xf>
    <xf numFmtId="0" fontId="2" fillId="8" borderId="3" xfId="0" applyFont="1" applyFill="1" applyBorder="1" applyAlignment="1" applyProtection="1">
      <alignment horizontal="center" shrinkToFit="1"/>
      <protection hidden="1"/>
    </xf>
    <xf numFmtId="0" fontId="1" fillId="7" borderId="3" xfId="0" applyFont="1" applyFill="1" applyBorder="1" applyAlignment="1" applyProtection="1">
      <alignment horizontal="center" shrinkToFit="1"/>
      <protection hidden="1"/>
    </xf>
    <xf numFmtId="0" fontId="2" fillId="12" borderId="3" xfId="0" applyFont="1" applyFill="1" applyBorder="1" applyAlignment="1" applyProtection="1">
      <alignment horizontal="center" shrinkToFit="1"/>
      <protection hidden="1"/>
    </xf>
    <xf numFmtId="0" fontId="1" fillId="13" borderId="3" xfId="0" applyFont="1" applyFill="1" applyBorder="1" applyAlignment="1" applyProtection="1">
      <alignment horizontal="center" shrinkToFit="1"/>
      <protection hidden="1"/>
    </xf>
    <xf numFmtId="0" fontId="1" fillId="14" borderId="3" xfId="0" applyFont="1" applyFill="1" applyBorder="1" applyAlignment="1" applyProtection="1">
      <alignment horizontal="center" shrinkToFit="1"/>
      <protection hidden="1"/>
    </xf>
    <xf numFmtId="0" fontId="1" fillId="15" borderId="3" xfId="0" applyFont="1" applyFill="1" applyBorder="1" applyAlignment="1" applyProtection="1">
      <alignment horizontal="center" shrinkToFit="1"/>
      <protection hidden="1"/>
    </xf>
    <xf numFmtId="0" fontId="1" fillId="16" borderId="3" xfId="0" applyFont="1" applyFill="1" applyBorder="1" applyAlignment="1" applyProtection="1">
      <alignment horizontal="center" shrinkToFit="1"/>
      <protection hidden="1"/>
    </xf>
    <xf numFmtId="8" fontId="2" fillId="0" borderId="5" xfId="0" applyNumberFormat="1" applyFont="1" applyBorder="1" applyAlignment="1" applyProtection="1">
      <alignment horizontal="right" shrinkToFit="1"/>
      <protection hidden="1"/>
    </xf>
    <xf numFmtId="8" fontId="2" fillId="0" borderId="10" xfId="0" applyNumberFormat="1" applyFont="1" applyBorder="1" applyAlignment="1" applyProtection="1">
      <alignment horizontal="right" shrinkToFit="1"/>
      <protection hidden="1"/>
    </xf>
    <xf numFmtId="8" fontId="2" fillId="0" borderId="6" xfId="0" applyNumberFormat="1" applyFont="1" applyBorder="1" applyAlignment="1" applyProtection="1">
      <alignment horizontal="right" shrinkToFit="1"/>
      <protection hidden="1"/>
    </xf>
    <xf numFmtId="0" fontId="9" fillId="0" borderId="3" xfId="0" applyFont="1" applyBorder="1" applyAlignment="1" applyProtection="1">
      <alignment horizontal="center" vertical="center" shrinkToFit="1"/>
      <protection hidden="1"/>
    </xf>
    <xf numFmtId="0" fontId="3" fillId="4" borderId="10" xfId="0" applyFont="1" applyFill="1" applyBorder="1" applyAlignment="1" applyProtection="1">
      <alignment horizontal="center" shrinkToFit="1"/>
      <protection hidden="1"/>
    </xf>
    <xf numFmtId="0" fontId="0" fillId="4" borderId="0" xfId="0" applyFill="1" applyAlignment="1" applyProtection="1">
      <alignment horizontal="center" shrinkToFit="1"/>
      <protection hidden="1"/>
    </xf>
    <xf numFmtId="0" fontId="5" fillId="2" borderId="2" xfId="0" applyFont="1" applyFill="1" applyBorder="1" applyAlignment="1" applyProtection="1">
      <alignment horizontal="center" vertical="center" shrinkToFit="1"/>
      <protection hidden="1"/>
    </xf>
    <xf numFmtId="0" fontId="5" fillId="2" borderId="9" xfId="0" applyFont="1" applyFill="1" applyBorder="1" applyAlignment="1" applyProtection="1">
      <alignment horizontal="center" vertical="center" shrinkToFit="1"/>
      <protection hidden="1"/>
    </xf>
    <xf numFmtId="0" fontId="5" fillId="2" borderId="4" xfId="0" applyFont="1" applyFill="1" applyBorder="1" applyAlignment="1" applyProtection="1">
      <alignment horizontal="center" vertical="center" shrinkToFit="1"/>
      <protection hidden="1"/>
    </xf>
    <xf numFmtId="0" fontId="5" fillId="2" borderId="5" xfId="0" applyFont="1" applyFill="1" applyBorder="1" applyAlignment="1" applyProtection="1">
      <alignment horizontal="center" vertical="center" shrinkToFit="1"/>
      <protection hidden="1"/>
    </xf>
    <xf numFmtId="0" fontId="5" fillId="2" borderId="10" xfId="0" applyFont="1" applyFill="1" applyBorder="1" applyAlignment="1" applyProtection="1">
      <alignment horizontal="center" vertical="center" shrinkToFit="1"/>
      <protection hidden="1"/>
    </xf>
    <xf numFmtId="0" fontId="5" fillId="2" borderId="6" xfId="0" applyFont="1" applyFill="1" applyBorder="1" applyAlignment="1" applyProtection="1">
      <alignment horizontal="center" vertical="center" shrinkToFit="1"/>
      <protection hidden="1"/>
    </xf>
    <xf numFmtId="0" fontId="7" fillId="0" borderId="2" xfId="0" applyFont="1" applyBorder="1" applyAlignment="1" applyProtection="1">
      <alignment horizontal="center" vertical="center" shrinkToFit="1"/>
      <protection hidden="1"/>
    </xf>
    <xf numFmtId="0" fontId="7" fillId="0" borderId="9" xfId="0" applyFont="1" applyBorder="1" applyAlignment="1" applyProtection="1">
      <alignment horizontal="center" vertical="center" shrinkToFit="1"/>
      <protection hidden="1"/>
    </xf>
    <xf numFmtId="0" fontId="7" fillId="0" borderId="4" xfId="0" applyFont="1" applyBorder="1" applyAlignment="1" applyProtection="1">
      <alignment horizontal="center" vertical="center" shrinkToFit="1"/>
      <protection hidden="1"/>
    </xf>
    <xf numFmtId="0" fontId="7" fillId="0" borderId="5" xfId="0" applyFont="1" applyBorder="1" applyAlignment="1" applyProtection="1">
      <alignment horizontal="center" vertical="center" shrinkToFit="1"/>
      <protection hidden="1"/>
    </xf>
    <xf numFmtId="0" fontId="7" fillId="0" borderId="10" xfId="0" applyFont="1" applyBorder="1" applyAlignment="1" applyProtection="1">
      <alignment horizontal="center" vertical="center" shrinkToFit="1"/>
      <protection hidden="1"/>
    </xf>
    <xf numFmtId="0" fontId="7" fillId="0" borderId="6" xfId="0" applyFont="1" applyBorder="1" applyAlignment="1" applyProtection="1">
      <alignment horizontal="center" vertical="center" shrinkToFit="1"/>
      <protection hidden="1"/>
    </xf>
    <xf numFmtId="0" fontId="2" fillId="4" borderId="10" xfId="0" applyFont="1" applyFill="1" applyBorder="1" applyAlignment="1" applyProtection="1">
      <alignment horizontal="center" shrinkToFit="1"/>
      <protection hidden="1"/>
    </xf>
    <xf numFmtId="0" fontId="0" fillId="4" borderId="13" xfId="0" applyFill="1" applyBorder="1" applyAlignment="1" applyProtection="1">
      <alignment horizontal="center" shrinkToFit="1"/>
      <protection hidden="1"/>
    </xf>
    <xf numFmtId="0" fontId="0" fillId="4" borderId="15" xfId="0" applyFill="1" applyBorder="1" applyAlignment="1" applyProtection="1">
      <alignment horizontal="center" shrinkToFit="1"/>
      <protection hidden="1"/>
    </xf>
    <xf numFmtId="0" fontId="0" fillId="4" borderId="14" xfId="0" applyFill="1" applyBorder="1" applyAlignment="1" applyProtection="1">
      <alignment horizontal="center" shrinkToFit="1"/>
      <protection hidden="1"/>
    </xf>
  </cellXfs>
  <cellStyles count="2">
    <cellStyle name="Hyperlink" xfId="1" builtinId="8"/>
    <cellStyle name="Normal" xfId="0" builtinId="0"/>
  </cellStyles>
  <dxfs count="57">
    <dxf>
      <numFmt numFmtId="165" formatCode="[$€-2]\ #,##0.00;[Red]\-[$€-2]\ #,##0.00"/>
    </dxf>
    <dxf>
      <numFmt numFmtId="166" formatCode="[$$-409]#,##0.00_ ;[Red]\-[$$-409]#,##0.00\ "/>
    </dxf>
    <dxf>
      <numFmt numFmtId="167" formatCode="[$R-1C09]#,##0.00;[Red]\-[$R-1C09]#,##0.00"/>
    </dxf>
    <dxf>
      <font>
        <b/>
        <i val="0"/>
        <color rgb="FF00B050"/>
      </font>
    </dxf>
    <dxf>
      <font>
        <b/>
        <i val="0"/>
        <color rgb="FFFF0000"/>
      </font>
    </dxf>
    <dxf>
      <font>
        <b/>
        <i val="0"/>
        <color rgb="FFFF0000"/>
      </font>
    </dxf>
    <dxf>
      <font>
        <b/>
        <i val="0"/>
        <color rgb="FF00B050"/>
      </font>
    </dxf>
    <dxf>
      <font>
        <b/>
        <i val="0"/>
        <color theme="0"/>
      </font>
      <fill>
        <patternFill>
          <bgColor rgb="FFFF0000"/>
        </patternFill>
      </fill>
    </dxf>
    <dxf>
      <font>
        <b/>
        <i val="0"/>
        <color theme="1"/>
      </font>
      <fill>
        <patternFill>
          <bgColor rgb="FFFFC000"/>
        </patternFill>
      </fill>
    </dxf>
    <dxf>
      <font>
        <b/>
        <i val="0"/>
        <color theme="0"/>
      </font>
      <fill>
        <patternFill>
          <bgColor rgb="FF00B050"/>
        </patternFill>
      </fill>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theme="0"/>
      </font>
      <fill>
        <patternFill>
          <bgColor rgb="FF00B050"/>
        </patternFill>
      </fill>
      <border>
        <left style="thin">
          <color auto="1"/>
        </left>
        <right style="thin">
          <color auto="1"/>
        </right>
        <top style="thin">
          <color auto="1"/>
        </top>
        <bottom style="thin">
          <color auto="1"/>
        </bottom>
        <vertical/>
        <horizontal/>
      </border>
    </dxf>
    <dxf>
      <font>
        <b/>
        <i val="0"/>
        <color theme="1"/>
      </font>
      <fill>
        <patternFill>
          <bgColor rgb="FFFFC00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ont>
        <b/>
        <i val="0"/>
        <color theme="0"/>
      </font>
      <fill>
        <patternFill>
          <bgColor rgb="FF0000FF"/>
        </patternFill>
      </fill>
    </dxf>
    <dxf>
      <font>
        <b/>
        <i val="0"/>
        <color theme="0"/>
      </font>
      <fill>
        <patternFill>
          <bgColor rgb="FFFF0000"/>
        </patternFill>
      </fill>
    </dxf>
    <dxf>
      <font>
        <b/>
        <i val="0"/>
        <color theme="1"/>
      </font>
      <fill>
        <patternFill>
          <bgColor rgb="FF92D050"/>
        </patternFill>
      </fill>
    </dxf>
    <dxf>
      <font>
        <b/>
        <i val="0"/>
        <color theme="0"/>
      </font>
      <fill>
        <patternFill>
          <bgColor rgb="FFFF0000"/>
        </patternFill>
      </fill>
    </dxf>
    <dxf>
      <font>
        <b/>
        <i val="0"/>
        <color theme="0"/>
      </font>
      <fill>
        <patternFill>
          <bgColor rgb="FF00B050"/>
        </patternFill>
      </fill>
      <border>
        <vertical/>
        <horizontal/>
      </border>
    </dxf>
    <dxf>
      <font>
        <b/>
        <i val="0"/>
        <color theme="0"/>
      </font>
      <fill>
        <patternFill>
          <bgColor rgb="FF00B05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numFmt numFmtId="165" formatCode="[$€-2]\ #,##0.00;[Red]\-[$€-2]\ #,##0.00"/>
    </dxf>
    <dxf>
      <numFmt numFmtId="166" formatCode="[$$-409]#,##0.00_ ;[Red]\-[$$-409]#,##0.00\ "/>
    </dxf>
    <dxf>
      <numFmt numFmtId="167" formatCode="[$R-1C09]#,##0.00;[Red]\-[$R-1C09]#,##0.00"/>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numFmt numFmtId="165" formatCode="[$€-2]\ #,##0.00;[Red]\-[$€-2]\ #,##0.00"/>
    </dxf>
    <dxf>
      <numFmt numFmtId="166" formatCode="[$$-409]#,##0.00_ ;[Red]\-[$$-409]#,##0.00\ "/>
    </dxf>
    <dxf>
      <numFmt numFmtId="167" formatCode="[$R-1C09]#,##0.00;[Red]\-[$R-1C09]#,##0.00"/>
    </dxf>
    <dxf>
      <fill>
        <patternFill>
          <bgColor rgb="FFFFFF00"/>
        </patternFill>
      </fill>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dxf>
    <dxf>
      <font>
        <b/>
        <i val="0"/>
        <color theme="0"/>
      </font>
      <fill>
        <patternFill>
          <bgColor rgb="FF0000FF"/>
        </patternFill>
      </fill>
    </dxf>
    <dxf>
      <font>
        <b/>
        <i val="0"/>
        <color theme="0"/>
      </font>
      <fill>
        <patternFill>
          <bgColor rgb="FF00B050"/>
        </patternFill>
      </fill>
    </dxf>
    <dxf>
      <font>
        <b/>
        <i val="0"/>
        <color theme="0"/>
      </font>
      <fill>
        <patternFill>
          <bgColor rgb="FF00B05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numFmt numFmtId="165" formatCode="[$€-2]\ #,##0.00;[Red]\-[$€-2]\ #,##0.00"/>
    </dxf>
    <dxf>
      <numFmt numFmtId="166" formatCode="[$$-409]#,##0.00_ ;[Red]\-[$$-409]#,##0.00\ "/>
    </dxf>
    <dxf>
      <numFmt numFmtId="167" formatCode="[$R-1C09]#,##0.00;[Red]\-[$R-1C09]#,##0.00"/>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00B05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00B050"/>
        </patternFill>
      </fill>
      <border>
        <left style="thin">
          <color auto="1"/>
        </left>
        <right style="thin">
          <color auto="1"/>
        </right>
        <top style="thin">
          <color auto="1"/>
        </top>
        <bottom style="thin">
          <color auto="1"/>
        </bottom>
        <vertical/>
        <horizontal/>
      </border>
    </dxf>
    <dxf>
      <font>
        <b/>
        <i val="0"/>
        <color theme="1"/>
      </font>
      <fill>
        <patternFill>
          <bgColor rgb="FF92D050"/>
        </patternFill>
      </fill>
      <border>
        <left style="thin">
          <color auto="1"/>
        </left>
        <right style="thin">
          <color auto="1"/>
        </right>
        <top style="thin">
          <color auto="1"/>
        </top>
        <bottom style="thin">
          <color auto="1"/>
        </bottom>
        <vertical/>
        <horizontal/>
      </border>
    </dxf>
    <dxf>
      <font>
        <b/>
        <i val="0"/>
        <color theme="0"/>
      </font>
      <fill>
        <patternFill>
          <bgColor rgb="FF0000FF"/>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00B05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2B723E"/>
      <color rgb="FFAC230C"/>
      <color rgb="FF0000FF"/>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Budget v Expense</a:t>
            </a:r>
            <a:r>
              <a:rPr lang="en-GB" baseline="0"/>
              <a:t> per Category</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1"/>
          <c:order val="1"/>
          <c:tx>
            <c:strRef>
              <c:f>'Project Report'!$BC$5</c:f>
              <c:strCache>
                <c:ptCount val="1"/>
                <c:pt idx="0">
                  <c:v>Active</c:v>
                </c:pt>
              </c:strCache>
            </c:strRef>
          </c:tx>
          <c:spPr>
            <a:solidFill>
              <a:srgbClr val="2B723E">
                <a:alpha val="70000"/>
              </a:srgbClr>
            </a:solidFill>
            <a:ln>
              <a:noFill/>
            </a:ln>
            <a:effectLst/>
          </c:spPr>
          <c:invertIfNegative val="0"/>
          <c:cat>
            <c:multiLvlStrRef>
              <c:f>'Project Report'!$BA$6:$BA$35</c:f>
            </c:multiLvlStrRef>
          </c:cat>
          <c:val>
            <c:numRef>
              <c:f>'Project Report'!$BC$6:$BC$35</c:f>
              <c:numCache>
                <c:formatCode>#,##0.00_);[Red]\(#,##0.00\)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7052-4E64-934D-4722BAC42B4B}"/>
            </c:ext>
          </c:extLst>
        </c:ser>
        <c:ser>
          <c:idx val="2"/>
          <c:order val="2"/>
          <c:tx>
            <c:strRef>
              <c:f>'Project Report'!$BD$5</c:f>
              <c:strCache>
                <c:ptCount val="1"/>
                <c:pt idx="0">
                  <c:v>Finished</c:v>
                </c:pt>
              </c:strCache>
            </c:strRef>
          </c:tx>
          <c:spPr>
            <a:solidFill>
              <a:srgbClr val="2B723E"/>
            </a:solidFill>
            <a:ln>
              <a:noFill/>
            </a:ln>
            <a:effectLst/>
          </c:spPr>
          <c:invertIfNegative val="0"/>
          <c:cat>
            <c:multiLvlStrRef>
              <c:f>'Project Report'!$BA$6:$BA$35</c:f>
            </c:multiLvlStrRef>
          </c:cat>
          <c:val>
            <c:numRef>
              <c:f>'Project Report'!$BD$6:$BD$35</c:f>
              <c:numCache>
                <c:formatCode>#,##0.00_);[Red]\(#,##0.00\)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2-7052-4E64-934D-4722BAC42B4B}"/>
            </c:ext>
          </c:extLst>
        </c:ser>
        <c:dLbls>
          <c:showLegendKey val="0"/>
          <c:showVal val="0"/>
          <c:showCatName val="0"/>
          <c:showSerName val="0"/>
          <c:showPercent val="0"/>
          <c:showBubbleSize val="0"/>
        </c:dLbls>
        <c:gapWidth val="219"/>
        <c:overlap val="100"/>
        <c:axId val="393909592"/>
        <c:axId val="393906640"/>
      </c:barChart>
      <c:lineChart>
        <c:grouping val="standard"/>
        <c:varyColors val="0"/>
        <c:ser>
          <c:idx val="0"/>
          <c:order val="0"/>
          <c:tx>
            <c:strRef>
              <c:f>'Project Report'!$BB$5</c:f>
              <c:strCache>
                <c:ptCount val="1"/>
                <c:pt idx="0">
                  <c:v>Budget</c:v>
                </c:pt>
              </c:strCache>
            </c:strRef>
          </c:tx>
          <c:spPr>
            <a:ln w="28575" cap="rnd">
              <a:noFill/>
              <a:round/>
            </a:ln>
            <a:effectLst/>
          </c:spPr>
          <c:marker>
            <c:symbol val="circle"/>
            <c:size val="5"/>
            <c:spPr>
              <a:solidFill>
                <a:srgbClr val="AC230C"/>
              </a:solidFill>
              <a:ln w="9525">
                <a:noFill/>
              </a:ln>
              <a:effectLst/>
            </c:spPr>
          </c:marker>
          <c:cat>
            <c:multiLvlStrRef>
              <c:f>'Project Report'!$BA$6:$BA$35</c:f>
            </c:multiLvlStrRef>
          </c:cat>
          <c:val>
            <c:numRef>
              <c:f>'Project Report'!$BB$6:$BB$35</c:f>
              <c:numCache>
                <c:formatCode>#,##0.00_);[Red]\(#,##0.00\)</c:formatCode>
                <c:ptCount val="3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numCache>
            </c:numRef>
          </c:val>
          <c:smooth val="0"/>
          <c:extLst>
            <c:ext xmlns:c16="http://schemas.microsoft.com/office/drawing/2014/chart" uri="{C3380CC4-5D6E-409C-BE32-E72D297353CC}">
              <c16:uniqueId val="{00000000-7052-4E64-934D-4722BAC42B4B}"/>
            </c:ext>
          </c:extLst>
        </c:ser>
        <c:dLbls>
          <c:showLegendKey val="0"/>
          <c:showVal val="0"/>
          <c:showCatName val="0"/>
          <c:showSerName val="0"/>
          <c:showPercent val="0"/>
          <c:showBubbleSize val="0"/>
        </c:dLbls>
        <c:marker val="1"/>
        <c:smooth val="0"/>
        <c:axId val="393909592"/>
        <c:axId val="393906640"/>
      </c:lineChart>
      <c:catAx>
        <c:axId val="3939095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3906640"/>
        <c:crosses val="autoZero"/>
        <c:auto val="1"/>
        <c:lblAlgn val="ctr"/>
        <c:lblOffset val="100"/>
        <c:noMultiLvlLbl val="0"/>
      </c:catAx>
      <c:valAx>
        <c:axId val="393906640"/>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00_);[Red]\(#,##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39095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no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Overall Expense v Budget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'Project Report'!$BB$44</c:f>
              <c:strCache>
                <c:ptCount val="1"/>
                <c:pt idx="0">
                  <c:v>Budget Spent</c:v>
                </c:pt>
              </c:strCache>
            </c:strRef>
          </c:tx>
          <c:spPr>
            <a:solidFill>
              <a:srgbClr val="0000FF"/>
            </a:solidFill>
            <a:ln>
              <a:noFill/>
            </a:ln>
            <a:effectLst/>
          </c:spPr>
          <c:invertIfNegative val="0"/>
          <c:cat>
            <c:strRef>
              <c:f>'Project Report'!$BA$45</c:f>
              <c:strCache>
                <c:ptCount val="1"/>
                <c:pt idx="0">
                  <c:v>Overall Project Status</c:v>
                </c:pt>
              </c:strCache>
            </c:strRef>
          </c:cat>
          <c:val>
            <c:numRef>
              <c:f>'Project Report'!$BB$45</c:f>
              <c:numCache>
                <c:formatCode>#,##0.00_);[Red]\(#,##0.00\)</c:formatCode>
                <c:ptCount val="1"/>
                <c:pt idx="0">
                  <c:v>0</c:v>
                </c:pt>
              </c:numCache>
            </c:numRef>
          </c:val>
          <c:extLst>
            <c:ext xmlns:c16="http://schemas.microsoft.com/office/drawing/2014/chart" uri="{C3380CC4-5D6E-409C-BE32-E72D297353CC}">
              <c16:uniqueId val="{00000000-4B0F-4067-8962-1B5CC95620F2}"/>
            </c:ext>
          </c:extLst>
        </c:ser>
        <c:ser>
          <c:idx val="1"/>
          <c:order val="1"/>
          <c:tx>
            <c:strRef>
              <c:f>'Project Report'!$BC$44</c:f>
              <c:strCache>
                <c:ptCount val="1"/>
                <c:pt idx="0">
                  <c:v>Over Budget</c:v>
                </c:pt>
              </c:strCache>
            </c:strRef>
          </c:tx>
          <c:spPr>
            <a:solidFill>
              <a:srgbClr val="FF0000"/>
            </a:solidFill>
            <a:ln>
              <a:noFill/>
            </a:ln>
            <a:effectLst/>
          </c:spPr>
          <c:invertIfNegative val="0"/>
          <c:cat>
            <c:strRef>
              <c:f>'Project Report'!$BA$45</c:f>
              <c:strCache>
                <c:ptCount val="1"/>
                <c:pt idx="0">
                  <c:v>Overall Project Status</c:v>
                </c:pt>
              </c:strCache>
            </c:strRef>
          </c:cat>
          <c:val>
            <c:numRef>
              <c:f>'Project Report'!$BC$45</c:f>
              <c:numCache>
                <c:formatCode>#,##0.00_);[Red]\(#,##0.00\)</c:formatCode>
                <c:ptCount val="1"/>
                <c:pt idx="0">
                  <c:v>0</c:v>
                </c:pt>
              </c:numCache>
            </c:numRef>
          </c:val>
          <c:extLst>
            <c:ext xmlns:c16="http://schemas.microsoft.com/office/drawing/2014/chart" uri="{C3380CC4-5D6E-409C-BE32-E72D297353CC}">
              <c16:uniqueId val="{00000001-4B0F-4067-8962-1B5CC95620F2}"/>
            </c:ext>
          </c:extLst>
        </c:ser>
        <c:ser>
          <c:idx val="2"/>
          <c:order val="2"/>
          <c:tx>
            <c:strRef>
              <c:f>'Project Report'!$BD$44</c:f>
              <c:strCache>
                <c:ptCount val="1"/>
                <c:pt idx="0">
                  <c:v>Budget Spare</c:v>
                </c:pt>
              </c:strCache>
            </c:strRef>
          </c:tx>
          <c:spPr>
            <a:solidFill>
              <a:srgbClr val="00B050"/>
            </a:solidFill>
            <a:ln>
              <a:noFill/>
            </a:ln>
            <a:effectLst/>
          </c:spPr>
          <c:invertIfNegative val="0"/>
          <c:cat>
            <c:strRef>
              <c:f>'Project Report'!$BA$45</c:f>
              <c:strCache>
                <c:ptCount val="1"/>
                <c:pt idx="0">
                  <c:v>Overall Project Status</c:v>
                </c:pt>
              </c:strCache>
            </c:strRef>
          </c:cat>
          <c:val>
            <c:numRef>
              <c:f>'Project Report'!$BD$45</c:f>
              <c:numCache>
                <c:formatCode>#,##0.00_);[Red]\(#,##0.00\)</c:formatCode>
                <c:ptCount val="1"/>
                <c:pt idx="0">
                  <c:v>0</c:v>
                </c:pt>
              </c:numCache>
            </c:numRef>
          </c:val>
          <c:extLst>
            <c:ext xmlns:c16="http://schemas.microsoft.com/office/drawing/2014/chart" uri="{C3380CC4-5D6E-409C-BE32-E72D297353CC}">
              <c16:uniqueId val="{00000002-4B0F-4067-8962-1B5CC95620F2}"/>
            </c:ext>
          </c:extLst>
        </c:ser>
        <c:dLbls>
          <c:showLegendKey val="0"/>
          <c:showVal val="0"/>
          <c:showCatName val="0"/>
          <c:showSerName val="0"/>
          <c:showPercent val="0"/>
          <c:showBubbleSize val="0"/>
        </c:dLbls>
        <c:gapWidth val="150"/>
        <c:overlap val="100"/>
        <c:axId val="749935624"/>
        <c:axId val="749939888"/>
      </c:barChart>
      <c:catAx>
        <c:axId val="74993562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9939888"/>
        <c:crosses val="autoZero"/>
        <c:auto val="1"/>
        <c:lblAlgn val="ctr"/>
        <c:lblOffset val="100"/>
        <c:noMultiLvlLbl val="0"/>
      </c:catAx>
      <c:valAx>
        <c:axId val="749939888"/>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00_);[Red]\(#,##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99356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no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terms-conditions/?10100" TargetMode="External"/><Relationship Id="rId7" Type="http://schemas.openxmlformats.org/officeDocument/2006/relationships/hyperlink" Target="https://spreadsheetsolutions.biz/project/project-budget-tracker/?demovideo" TargetMode="External"/><Relationship Id="rId2" Type="http://schemas.openxmlformats.org/officeDocument/2006/relationships/image" Target="../media/image1.jpeg"/><Relationship Id="rId1" Type="http://schemas.openxmlformats.org/officeDocument/2006/relationships/hyperlink" Target="https://spreadsheetsolutions.biz/?10100" TargetMode="External"/><Relationship Id="rId6" Type="http://schemas.openxmlformats.org/officeDocument/2006/relationships/image" Target="../media/image3.jpg"/><Relationship Id="rId5" Type="http://schemas.openxmlformats.org/officeDocument/2006/relationships/hyperlink" Target="https://spreadsheetsolutions.biz/how-to-not-ruin-your-spreadsheet/?10100" TargetMode="External"/><Relationship Id="rId4"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24</xdr:col>
      <xdr:colOff>38100</xdr:colOff>
      <xdr:row>24</xdr:row>
      <xdr:rowOff>87744</xdr:rowOff>
    </xdr:from>
    <xdr:to>
      <xdr:col>44</xdr:col>
      <xdr:colOff>171000</xdr:colOff>
      <xdr:row>30</xdr:row>
      <xdr:rowOff>126300</xdr:rowOff>
    </xdr:to>
    <xdr:pic>
      <xdr:nvPicPr>
        <xdr:cNvPr id="3" name="Picture 2">
          <a:hlinkClick xmlns:r="http://schemas.openxmlformats.org/officeDocument/2006/relationships" r:id="rId1"/>
          <a:extLst>
            <a:ext uri="{FF2B5EF4-FFF2-40B4-BE49-F238E27FC236}">
              <a16:creationId xmlns:a16="http://schemas.microsoft.com/office/drawing/2014/main" id="{045AE418-EA40-4050-B407-4185BE94E31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10100" y="4659744"/>
          <a:ext cx="3942900" cy="1181556"/>
        </a:xfrm>
        <a:prstGeom prst="rect">
          <a:avLst/>
        </a:prstGeom>
      </xdr:spPr>
    </xdr:pic>
    <xdr:clientData/>
  </xdr:twoCellAnchor>
  <xdr:twoCellAnchor editAs="oneCell">
    <xdr:from>
      <xdr:col>8</xdr:col>
      <xdr:colOff>47625</xdr:colOff>
      <xdr:row>28</xdr:row>
      <xdr:rowOff>123825</xdr:rowOff>
    </xdr:from>
    <xdr:to>
      <xdr:col>23</xdr:col>
      <xdr:colOff>9525</xdr:colOff>
      <xdr:row>30</xdr:row>
      <xdr:rowOff>162736</xdr:rowOff>
    </xdr:to>
    <xdr:pic>
      <xdr:nvPicPr>
        <xdr:cNvPr id="5" name="Picture 4">
          <a:hlinkClick xmlns:r="http://schemas.openxmlformats.org/officeDocument/2006/relationships" r:id="rId3"/>
          <a:extLst>
            <a:ext uri="{FF2B5EF4-FFF2-40B4-BE49-F238E27FC236}">
              <a16:creationId xmlns:a16="http://schemas.microsoft.com/office/drawing/2014/main" id="{DF34D118-ECB6-45A8-AD30-8BF76B57A23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71625" y="5457825"/>
          <a:ext cx="2819400" cy="419911"/>
        </a:xfrm>
        <a:prstGeom prst="rect">
          <a:avLst/>
        </a:prstGeom>
      </xdr:spPr>
    </xdr:pic>
    <xdr:clientData/>
  </xdr:twoCellAnchor>
  <xdr:twoCellAnchor editAs="oneCell">
    <xdr:from>
      <xdr:col>1</xdr:col>
      <xdr:colOff>38100</xdr:colOff>
      <xdr:row>23</xdr:row>
      <xdr:rowOff>9525</xdr:rowOff>
    </xdr:from>
    <xdr:to>
      <xdr:col>22</xdr:col>
      <xdr:colOff>171450</xdr:colOff>
      <xdr:row>25</xdr:row>
      <xdr:rowOff>126118</xdr:rowOff>
    </xdr:to>
    <xdr:pic>
      <xdr:nvPicPr>
        <xdr:cNvPr id="7" name="Picture 6">
          <a:hlinkClick xmlns:r="http://schemas.openxmlformats.org/officeDocument/2006/relationships" r:id="rId5"/>
          <a:extLst>
            <a:ext uri="{FF2B5EF4-FFF2-40B4-BE49-F238E27FC236}">
              <a16:creationId xmlns:a16="http://schemas.microsoft.com/office/drawing/2014/main" id="{55BA8138-493D-48BB-8406-A2BB11AB51A6}"/>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228600" y="4391025"/>
          <a:ext cx="4133850" cy="497593"/>
        </a:xfrm>
        <a:prstGeom prst="rect">
          <a:avLst/>
        </a:prstGeom>
      </xdr:spPr>
    </xdr:pic>
    <xdr:clientData/>
  </xdr:twoCellAnchor>
  <xdr:twoCellAnchor editAs="oneCell">
    <xdr:from>
      <xdr:col>1</xdr:col>
      <xdr:colOff>47625</xdr:colOff>
      <xdr:row>16</xdr:row>
      <xdr:rowOff>58395</xdr:rowOff>
    </xdr:from>
    <xdr:to>
      <xdr:col>22</xdr:col>
      <xdr:colOff>161925</xdr:colOff>
      <xdr:row>20</xdr:row>
      <xdr:rowOff>155500</xdr:rowOff>
    </xdr:to>
    <xdr:pic>
      <xdr:nvPicPr>
        <xdr:cNvPr id="9" name="Picture 8">
          <a:hlinkClick xmlns:r="http://schemas.openxmlformats.org/officeDocument/2006/relationships" r:id="rId7"/>
          <a:extLst>
            <a:ext uri="{FF2B5EF4-FFF2-40B4-BE49-F238E27FC236}">
              <a16:creationId xmlns:a16="http://schemas.microsoft.com/office/drawing/2014/main" id="{3CF6FD14-4F46-4155-8E50-EB8ABD9A589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38125" y="3106395"/>
          <a:ext cx="4114800" cy="8591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114300</xdr:colOff>
      <xdr:row>15</xdr:row>
      <xdr:rowOff>85725</xdr:rowOff>
    </xdr:from>
    <xdr:ext cx="3031856" cy="374141"/>
    <xdr:sp macro="" textlink="">
      <xdr:nvSpPr>
        <xdr:cNvPr id="2" name="TextBox 1">
          <a:extLst>
            <a:ext uri="{FF2B5EF4-FFF2-40B4-BE49-F238E27FC236}">
              <a16:creationId xmlns:a16="http://schemas.microsoft.com/office/drawing/2014/main" id="{14621478-EB13-426A-8859-1F879D71693E}"/>
            </a:ext>
          </a:extLst>
        </xdr:cNvPr>
        <xdr:cNvSpPr txBox="1"/>
      </xdr:nvSpPr>
      <xdr:spPr>
        <a:xfrm>
          <a:off x="304800" y="2943225"/>
          <a:ext cx="3031856"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800" b="1"/>
            <a:t>RESERVED</a:t>
          </a:r>
          <a:r>
            <a:rPr lang="en-GB" sz="1800" b="1" baseline="0"/>
            <a:t> FOR FULL VERSION</a:t>
          </a:r>
          <a:endParaRPr lang="en-GB" sz="1800" b="1"/>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57150</xdr:colOff>
      <xdr:row>18</xdr:row>
      <xdr:rowOff>104775</xdr:rowOff>
    </xdr:from>
    <xdr:ext cx="3031856" cy="374141"/>
    <xdr:sp macro="" textlink="">
      <xdr:nvSpPr>
        <xdr:cNvPr id="2" name="TextBox 1">
          <a:extLst>
            <a:ext uri="{FF2B5EF4-FFF2-40B4-BE49-F238E27FC236}">
              <a16:creationId xmlns:a16="http://schemas.microsoft.com/office/drawing/2014/main" id="{3AFD64B2-42AB-441F-A443-F4022DF447CF}"/>
            </a:ext>
          </a:extLst>
        </xdr:cNvPr>
        <xdr:cNvSpPr txBox="1"/>
      </xdr:nvSpPr>
      <xdr:spPr>
        <a:xfrm>
          <a:off x="247650" y="3533775"/>
          <a:ext cx="3031856"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800" b="1"/>
            <a:t>RESERVED</a:t>
          </a:r>
          <a:r>
            <a:rPr lang="en-GB" sz="1800" b="1" baseline="0"/>
            <a:t> FOR FULL VERSION</a:t>
          </a:r>
          <a:endParaRPr lang="en-GB" sz="1800" b="1"/>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190499</xdr:colOff>
      <xdr:row>12</xdr:row>
      <xdr:rowOff>4762</xdr:rowOff>
    </xdr:from>
    <xdr:to>
      <xdr:col>45</xdr:col>
      <xdr:colOff>0</xdr:colOff>
      <xdr:row>32</xdr:row>
      <xdr:rowOff>0</xdr:rowOff>
    </xdr:to>
    <xdr:graphicFrame macro="">
      <xdr:nvGraphicFramePr>
        <xdr:cNvPr id="2" name="Chart 1">
          <a:extLst>
            <a:ext uri="{FF2B5EF4-FFF2-40B4-BE49-F238E27FC236}">
              <a16:creationId xmlns:a16="http://schemas.microsoft.com/office/drawing/2014/main" id="{E5D33308-48BB-47C6-8AB1-152BBBDABE6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34</xdr:row>
      <xdr:rowOff>4762</xdr:rowOff>
    </xdr:from>
    <xdr:to>
      <xdr:col>45</xdr:col>
      <xdr:colOff>0</xdr:colOff>
      <xdr:row>44</xdr:row>
      <xdr:rowOff>0</xdr:rowOff>
    </xdr:to>
    <xdr:graphicFrame macro="">
      <xdr:nvGraphicFramePr>
        <xdr:cNvPr id="6" name="Chart 5">
          <a:extLst>
            <a:ext uri="{FF2B5EF4-FFF2-40B4-BE49-F238E27FC236}">
              <a16:creationId xmlns:a16="http://schemas.microsoft.com/office/drawing/2014/main" id="{45A445B0-E427-4F36-82BE-42DCCB6926A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iikrj-m6Og8"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3ED4D-9247-4C0A-852F-572F7C339E55}">
  <sheetPr>
    <tabColor theme="1"/>
  </sheetPr>
  <dimension ref="A1:AX33"/>
  <sheetViews>
    <sheetView tabSelected="1" zoomScaleNormal="100" workbookViewId="0"/>
  </sheetViews>
  <sheetFormatPr defaultColWidth="0" defaultRowHeight="15" customHeight="1" zeroHeight="1" x14ac:dyDescent="0.25"/>
  <cols>
    <col min="1" max="46" width="2.85546875" style="1" customWidth="1"/>
    <col min="47" max="50" width="0" style="1" hidden="1" customWidth="1"/>
    <col min="51" max="16384" width="9.140625" style="1" hidden="1"/>
  </cols>
  <sheetData>
    <row r="1" spans="1:50" ht="15" customHeight="1" x14ac:dyDescent="0.25">
      <c r="A1" s="32"/>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row>
    <row r="2" spans="1:50" ht="15" customHeight="1" x14ac:dyDescent="0.25">
      <c r="A2" s="32"/>
      <c r="B2" s="156" t="s">
        <v>98</v>
      </c>
      <c r="C2" s="157"/>
      <c r="D2" s="157"/>
      <c r="E2" s="157"/>
      <c r="F2" s="157"/>
      <c r="G2" s="157"/>
      <c r="H2" s="157"/>
      <c r="I2" s="157"/>
      <c r="J2" s="157"/>
      <c r="K2" s="157"/>
      <c r="L2" s="157"/>
      <c r="M2" s="157"/>
      <c r="N2" s="157"/>
      <c r="O2" s="157"/>
      <c r="P2" s="157"/>
      <c r="Q2" s="157"/>
      <c r="R2" s="157"/>
      <c r="S2" s="157"/>
      <c r="T2" s="157"/>
      <c r="U2" s="157"/>
      <c r="V2" s="157"/>
      <c r="W2" s="157"/>
      <c r="X2" s="157"/>
      <c r="Y2" s="157"/>
      <c r="Z2" s="157"/>
      <c r="AA2" s="157"/>
      <c r="AB2" s="157"/>
      <c r="AC2" s="157"/>
      <c r="AD2" s="157"/>
      <c r="AE2" s="157"/>
      <c r="AF2" s="157"/>
      <c r="AG2" s="157"/>
      <c r="AH2" s="157"/>
      <c r="AI2" s="157"/>
      <c r="AJ2" s="157"/>
      <c r="AK2" s="157"/>
      <c r="AL2" s="157"/>
      <c r="AM2" s="157"/>
      <c r="AN2" s="157"/>
      <c r="AO2" s="157"/>
      <c r="AP2" s="157"/>
      <c r="AQ2" s="157"/>
      <c r="AR2" s="157"/>
      <c r="AS2" s="158"/>
      <c r="AT2" s="32"/>
    </row>
    <row r="3" spans="1:50" ht="15" customHeight="1" x14ac:dyDescent="0.25">
      <c r="A3" s="32"/>
      <c r="B3" s="159"/>
      <c r="C3" s="160"/>
      <c r="D3" s="160"/>
      <c r="E3" s="160"/>
      <c r="F3" s="160"/>
      <c r="G3" s="160"/>
      <c r="H3" s="160"/>
      <c r="I3" s="160"/>
      <c r="J3" s="160"/>
      <c r="K3" s="160"/>
      <c r="L3" s="160"/>
      <c r="M3" s="160"/>
      <c r="N3" s="160"/>
      <c r="O3" s="160"/>
      <c r="P3" s="160"/>
      <c r="Q3" s="160"/>
      <c r="R3" s="160"/>
      <c r="S3" s="160"/>
      <c r="T3" s="160"/>
      <c r="U3" s="160"/>
      <c r="V3" s="160"/>
      <c r="W3" s="160"/>
      <c r="X3" s="160"/>
      <c r="Y3" s="160"/>
      <c r="Z3" s="160"/>
      <c r="AA3" s="160"/>
      <c r="AB3" s="160"/>
      <c r="AC3" s="160"/>
      <c r="AD3" s="160"/>
      <c r="AE3" s="160"/>
      <c r="AF3" s="160"/>
      <c r="AG3" s="160"/>
      <c r="AH3" s="160"/>
      <c r="AI3" s="160"/>
      <c r="AJ3" s="160"/>
      <c r="AK3" s="160"/>
      <c r="AL3" s="160"/>
      <c r="AM3" s="160"/>
      <c r="AN3" s="160"/>
      <c r="AO3" s="160"/>
      <c r="AP3" s="160"/>
      <c r="AQ3" s="160"/>
      <c r="AR3" s="160"/>
      <c r="AS3" s="161"/>
      <c r="AT3" s="32"/>
    </row>
    <row r="4" spans="1:50" ht="15" customHeight="1" x14ac:dyDescent="0.25">
      <c r="A4" s="32"/>
      <c r="B4" s="159"/>
      <c r="C4" s="160"/>
      <c r="D4" s="160"/>
      <c r="E4" s="160"/>
      <c r="F4" s="160"/>
      <c r="G4" s="160"/>
      <c r="H4" s="160"/>
      <c r="I4" s="160"/>
      <c r="J4" s="160"/>
      <c r="K4" s="160"/>
      <c r="L4" s="160"/>
      <c r="M4" s="160"/>
      <c r="N4" s="160"/>
      <c r="O4" s="160"/>
      <c r="P4" s="160"/>
      <c r="Q4" s="160"/>
      <c r="R4" s="160"/>
      <c r="S4" s="160"/>
      <c r="T4" s="160"/>
      <c r="U4" s="160"/>
      <c r="V4" s="160"/>
      <c r="W4" s="160"/>
      <c r="X4" s="160"/>
      <c r="Y4" s="160"/>
      <c r="Z4" s="160"/>
      <c r="AA4" s="160"/>
      <c r="AB4" s="160"/>
      <c r="AC4" s="160"/>
      <c r="AD4" s="160"/>
      <c r="AE4" s="160"/>
      <c r="AF4" s="160"/>
      <c r="AG4" s="160"/>
      <c r="AH4" s="160"/>
      <c r="AI4" s="160"/>
      <c r="AJ4" s="160"/>
      <c r="AK4" s="160"/>
      <c r="AL4" s="160"/>
      <c r="AM4" s="160"/>
      <c r="AN4" s="160"/>
      <c r="AO4" s="160"/>
      <c r="AP4" s="160"/>
      <c r="AQ4" s="160"/>
      <c r="AR4" s="160"/>
      <c r="AS4" s="161"/>
      <c r="AT4" s="32"/>
    </row>
    <row r="5" spans="1:50" ht="15" customHeight="1" x14ac:dyDescent="0.25">
      <c r="A5" s="32"/>
      <c r="B5" s="159"/>
      <c r="C5" s="160"/>
      <c r="D5" s="160"/>
      <c r="E5" s="160"/>
      <c r="F5" s="160"/>
      <c r="G5" s="160"/>
      <c r="H5" s="160"/>
      <c r="I5" s="160"/>
      <c r="J5" s="160"/>
      <c r="K5" s="160"/>
      <c r="L5" s="160"/>
      <c r="M5" s="160"/>
      <c r="N5" s="160"/>
      <c r="O5" s="160"/>
      <c r="P5" s="160"/>
      <c r="Q5" s="160"/>
      <c r="R5" s="160"/>
      <c r="S5" s="160"/>
      <c r="T5" s="160"/>
      <c r="U5" s="160"/>
      <c r="V5" s="160"/>
      <c r="W5" s="160"/>
      <c r="X5" s="160"/>
      <c r="Y5" s="160"/>
      <c r="Z5" s="160"/>
      <c r="AA5" s="160"/>
      <c r="AB5" s="160"/>
      <c r="AC5" s="160"/>
      <c r="AD5" s="160"/>
      <c r="AE5" s="160"/>
      <c r="AF5" s="160"/>
      <c r="AG5" s="160"/>
      <c r="AH5" s="160"/>
      <c r="AI5" s="160"/>
      <c r="AJ5" s="160"/>
      <c r="AK5" s="160"/>
      <c r="AL5" s="160"/>
      <c r="AM5" s="160"/>
      <c r="AN5" s="160"/>
      <c r="AO5" s="160"/>
      <c r="AP5" s="160"/>
      <c r="AQ5" s="160"/>
      <c r="AR5" s="160"/>
      <c r="AS5" s="161"/>
      <c r="AT5" s="32"/>
    </row>
    <row r="6" spans="1:50" ht="15" customHeight="1" x14ac:dyDescent="0.25">
      <c r="A6" s="32"/>
      <c r="B6" s="162"/>
      <c r="C6" s="163"/>
      <c r="D6" s="163"/>
      <c r="E6" s="163"/>
      <c r="F6" s="163"/>
      <c r="G6" s="163"/>
      <c r="H6" s="163"/>
      <c r="I6" s="163"/>
      <c r="J6" s="163"/>
      <c r="K6" s="163"/>
      <c r="L6" s="163"/>
      <c r="M6" s="163"/>
      <c r="N6" s="163"/>
      <c r="O6" s="163"/>
      <c r="P6" s="163"/>
      <c r="Q6" s="163"/>
      <c r="R6" s="163"/>
      <c r="S6" s="163"/>
      <c r="T6" s="163"/>
      <c r="U6" s="163"/>
      <c r="V6" s="163"/>
      <c r="W6" s="163"/>
      <c r="X6" s="163"/>
      <c r="Y6" s="163"/>
      <c r="Z6" s="163"/>
      <c r="AA6" s="163"/>
      <c r="AB6" s="163"/>
      <c r="AC6" s="163"/>
      <c r="AD6" s="163"/>
      <c r="AE6" s="163"/>
      <c r="AF6" s="163"/>
      <c r="AG6" s="163"/>
      <c r="AH6" s="163"/>
      <c r="AI6" s="163"/>
      <c r="AJ6" s="163"/>
      <c r="AK6" s="163"/>
      <c r="AL6" s="163"/>
      <c r="AM6" s="163"/>
      <c r="AN6" s="163"/>
      <c r="AO6" s="163"/>
      <c r="AP6" s="163"/>
      <c r="AQ6" s="163"/>
      <c r="AR6" s="163"/>
      <c r="AS6" s="164"/>
      <c r="AT6" s="32"/>
    </row>
    <row r="7" spans="1:50" ht="15" customHeight="1" x14ac:dyDescent="0.25">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row>
    <row r="8" spans="1:50" ht="15" customHeight="1" x14ac:dyDescent="0.25">
      <c r="A8" s="32"/>
      <c r="B8" s="165" t="s">
        <v>74</v>
      </c>
      <c r="C8" s="165"/>
      <c r="D8" s="165"/>
      <c r="E8" s="165"/>
      <c r="F8" s="165"/>
      <c r="G8" s="165"/>
      <c r="H8" s="165"/>
      <c r="I8" s="165"/>
      <c r="J8" s="165"/>
      <c r="K8" s="165"/>
      <c r="L8" s="165"/>
      <c r="M8" s="165"/>
      <c r="N8" s="165"/>
      <c r="O8" s="165"/>
      <c r="P8" s="165"/>
      <c r="Q8" s="165"/>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row>
    <row r="9" spans="1:50" ht="15" customHeight="1" x14ac:dyDescent="0.25">
      <c r="A9" s="32"/>
      <c r="B9" s="118" t="s">
        <v>38</v>
      </c>
      <c r="C9" s="119"/>
      <c r="D9" s="119"/>
      <c r="E9" s="119"/>
      <c r="F9" s="119"/>
      <c r="G9" s="120"/>
      <c r="H9" s="153" t="s">
        <v>39</v>
      </c>
      <c r="I9" s="154"/>
      <c r="J9" s="154"/>
      <c r="K9" s="154"/>
      <c r="L9" s="154"/>
      <c r="M9" s="154"/>
      <c r="N9" s="154"/>
      <c r="O9" s="154"/>
      <c r="P9" s="154"/>
      <c r="Q9" s="155"/>
      <c r="R9" s="32"/>
      <c r="S9" s="32"/>
      <c r="T9" s="147" t="s">
        <v>89</v>
      </c>
      <c r="U9" s="148"/>
      <c r="V9" s="148"/>
      <c r="W9" s="148"/>
      <c r="X9" s="148"/>
      <c r="Y9" s="149"/>
      <c r="Z9" s="166" t="s">
        <v>85</v>
      </c>
      <c r="AA9" s="167"/>
      <c r="AB9" s="32"/>
      <c r="AC9" s="32"/>
      <c r="AD9" s="147" t="s">
        <v>37</v>
      </c>
      <c r="AE9" s="148"/>
      <c r="AF9" s="148"/>
      <c r="AG9" s="148"/>
      <c r="AH9" s="148"/>
      <c r="AI9" s="149"/>
      <c r="AJ9" s="150" t="s">
        <v>37</v>
      </c>
      <c r="AK9" s="151"/>
      <c r="AL9" s="151"/>
      <c r="AM9" s="151"/>
      <c r="AN9" s="151"/>
      <c r="AO9" s="151"/>
      <c r="AP9" s="151"/>
      <c r="AQ9" s="151"/>
      <c r="AR9" s="151"/>
      <c r="AS9" s="152"/>
      <c r="AT9" s="32"/>
    </row>
    <row r="10" spans="1:50" ht="15" customHeight="1" x14ac:dyDescent="0.25">
      <c r="A10" s="32"/>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row>
    <row r="11" spans="1:50" ht="15" customHeight="1" x14ac:dyDescent="0.25">
      <c r="A11" s="32"/>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row>
    <row r="12" spans="1:50" ht="15" customHeight="1" x14ac:dyDescent="0.25">
      <c r="A12" s="32"/>
      <c r="B12" s="131" t="s">
        <v>78</v>
      </c>
      <c r="C12" s="132"/>
      <c r="D12" s="132"/>
      <c r="E12" s="132"/>
      <c r="F12" s="132"/>
      <c r="G12" s="132"/>
      <c r="H12" s="132"/>
      <c r="I12" s="132"/>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3"/>
      <c r="AT12" s="32"/>
      <c r="AX12" s="6" t="s">
        <v>85</v>
      </c>
    </row>
    <row r="13" spans="1:50" ht="15" customHeight="1" x14ac:dyDescent="0.25">
      <c r="A13" s="32"/>
      <c r="B13" s="134"/>
      <c r="C13" s="135"/>
      <c r="D13" s="135"/>
      <c r="E13" s="135"/>
      <c r="F13" s="135"/>
      <c r="G13" s="135"/>
      <c r="H13" s="135"/>
      <c r="I13" s="135"/>
      <c r="J13" s="135"/>
      <c r="K13" s="135"/>
      <c r="L13" s="135"/>
      <c r="M13" s="135"/>
      <c r="N13" s="135"/>
      <c r="O13" s="135"/>
      <c r="P13" s="135"/>
      <c r="Q13" s="135"/>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5"/>
      <c r="AR13" s="135"/>
      <c r="AS13" s="136"/>
      <c r="AT13" s="32"/>
      <c r="AX13" s="83" t="s">
        <v>86</v>
      </c>
    </row>
    <row r="14" spans="1:50" ht="15" customHeight="1" x14ac:dyDescent="0.25">
      <c r="A14" s="32"/>
      <c r="B14" s="137"/>
      <c r="C14" s="138"/>
      <c r="D14" s="138"/>
      <c r="E14" s="138"/>
      <c r="F14" s="138"/>
      <c r="G14" s="138"/>
      <c r="H14" s="138"/>
      <c r="I14" s="138"/>
      <c r="J14" s="138"/>
      <c r="K14" s="138"/>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8"/>
      <c r="AK14" s="138"/>
      <c r="AL14" s="138"/>
      <c r="AM14" s="138"/>
      <c r="AN14" s="138"/>
      <c r="AO14" s="138"/>
      <c r="AP14" s="138"/>
      <c r="AQ14" s="138"/>
      <c r="AR14" s="138"/>
      <c r="AS14" s="139"/>
      <c r="AT14" s="32"/>
      <c r="AX14" s="7" t="s">
        <v>87</v>
      </c>
    </row>
    <row r="15" spans="1:50" ht="15" customHeight="1" x14ac:dyDescent="0.25">
      <c r="A15" s="32"/>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X15" s="8" t="s">
        <v>88</v>
      </c>
    </row>
    <row r="16" spans="1:50" ht="15" customHeight="1" x14ac:dyDescent="0.25">
      <c r="A16" s="32"/>
      <c r="B16" s="118" t="s">
        <v>79</v>
      </c>
      <c r="C16" s="119"/>
      <c r="D16" s="119"/>
      <c r="E16" s="119"/>
      <c r="F16" s="119"/>
      <c r="G16" s="119"/>
      <c r="H16" s="119"/>
      <c r="I16" s="119"/>
      <c r="J16" s="119"/>
      <c r="K16" s="119"/>
      <c r="L16" s="119"/>
      <c r="M16" s="119"/>
      <c r="N16" s="119"/>
      <c r="O16" s="119"/>
      <c r="P16" s="119"/>
      <c r="Q16" s="119"/>
      <c r="R16" s="119"/>
      <c r="S16" s="119"/>
      <c r="T16" s="119"/>
      <c r="U16" s="119"/>
      <c r="V16" s="119"/>
      <c r="W16" s="120"/>
      <c r="X16" s="32"/>
      <c r="Y16" s="140" t="s">
        <v>80</v>
      </c>
      <c r="Z16" s="140"/>
      <c r="AA16" s="140"/>
      <c r="AB16" s="140"/>
      <c r="AC16" s="140"/>
      <c r="AD16" s="140"/>
      <c r="AE16" s="140"/>
      <c r="AF16" s="140"/>
      <c r="AG16" s="140"/>
      <c r="AH16" s="140"/>
      <c r="AI16" s="140"/>
      <c r="AJ16" s="140"/>
      <c r="AK16" s="140"/>
      <c r="AL16" s="140"/>
      <c r="AM16" s="140"/>
      <c r="AN16" s="140"/>
      <c r="AO16" s="140"/>
      <c r="AP16" s="140"/>
      <c r="AQ16" s="140"/>
      <c r="AR16" s="140"/>
      <c r="AS16" s="140"/>
      <c r="AT16" s="32"/>
    </row>
    <row r="17" spans="1:46" ht="15" customHeight="1" x14ac:dyDescent="0.25">
      <c r="A17" s="32"/>
      <c r="B17" s="121"/>
      <c r="C17" s="122"/>
      <c r="D17" s="122"/>
      <c r="E17" s="122"/>
      <c r="F17" s="122"/>
      <c r="G17" s="122"/>
      <c r="H17" s="122"/>
      <c r="I17" s="122"/>
      <c r="J17" s="122"/>
      <c r="K17" s="122"/>
      <c r="L17" s="122"/>
      <c r="M17" s="122"/>
      <c r="N17" s="122"/>
      <c r="O17" s="122"/>
      <c r="P17" s="122"/>
      <c r="Q17" s="122"/>
      <c r="R17" s="122"/>
      <c r="S17" s="122"/>
      <c r="T17" s="122"/>
      <c r="U17" s="122"/>
      <c r="V17" s="122"/>
      <c r="W17" s="123"/>
      <c r="X17" s="32"/>
      <c r="Y17" s="140"/>
      <c r="Z17" s="140"/>
      <c r="AA17" s="140"/>
      <c r="AB17" s="140"/>
      <c r="AC17" s="140"/>
      <c r="AD17" s="140"/>
      <c r="AE17" s="140"/>
      <c r="AF17" s="140"/>
      <c r="AG17" s="140"/>
      <c r="AH17" s="140"/>
      <c r="AI17" s="140"/>
      <c r="AJ17" s="140"/>
      <c r="AK17" s="140"/>
      <c r="AL17" s="140"/>
      <c r="AM17" s="140"/>
      <c r="AN17" s="140"/>
      <c r="AO17" s="140"/>
      <c r="AP17" s="140"/>
      <c r="AQ17" s="140"/>
      <c r="AR17" s="140"/>
      <c r="AS17" s="140"/>
      <c r="AT17" s="32"/>
    </row>
    <row r="18" spans="1:46" ht="15" customHeight="1" x14ac:dyDescent="0.25">
      <c r="A18" s="32"/>
      <c r="B18" s="124"/>
      <c r="C18" s="125"/>
      <c r="D18" s="125"/>
      <c r="E18" s="125"/>
      <c r="F18" s="125"/>
      <c r="G18" s="125"/>
      <c r="H18" s="125"/>
      <c r="I18" s="125"/>
      <c r="J18" s="125"/>
      <c r="K18" s="125"/>
      <c r="L18" s="125"/>
      <c r="M18" s="125"/>
      <c r="N18" s="125"/>
      <c r="O18" s="125"/>
      <c r="P18" s="125"/>
      <c r="Q18" s="125"/>
      <c r="R18" s="125"/>
      <c r="S18" s="125"/>
      <c r="T18" s="125"/>
      <c r="U18" s="125"/>
      <c r="V18" s="125"/>
      <c r="W18" s="126"/>
      <c r="X18" s="32"/>
      <c r="Y18" s="32"/>
      <c r="Z18" s="32"/>
      <c r="AA18" s="32"/>
      <c r="AB18" s="32"/>
      <c r="AC18" s="32"/>
      <c r="AD18" s="32"/>
      <c r="AE18" s="32"/>
      <c r="AF18" s="32"/>
      <c r="AG18" s="32"/>
      <c r="AH18" s="32"/>
      <c r="AI18" s="32"/>
      <c r="AJ18" s="32"/>
      <c r="AK18" s="32"/>
      <c r="AL18" s="32"/>
      <c r="AM18" s="32"/>
      <c r="AN18" s="32"/>
      <c r="AO18" s="32"/>
      <c r="AP18" s="32"/>
      <c r="AQ18" s="32"/>
      <c r="AR18" s="32"/>
      <c r="AS18" s="32"/>
      <c r="AT18" s="32"/>
    </row>
    <row r="19" spans="1:46" ht="15" customHeight="1" x14ac:dyDescent="0.25">
      <c r="A19" s="32"/>
      <c r="B19" s="124"/>
      <c r="C19" s="125"/>
      <c r="D19" s="125"/>
      <c r="E19" s="125"/>
      <c r="F19" s="125"/>
      <c r="G19" s="125"/>
      <c r="H19" s="125"/>
      <c r="I19" s="125"/>
      <c r="J19" s="125"/>
      <c r="K19" s="125"/>
      <c r="L19" s="125"/>
      <c r="M19" s="125"/>
      <c r="N19" s="125"/>
      <c r="O19" s="125"/>
      <c r="P19" s="125"/>
      <c r="Q19" s="125"/>
      <c r="R19" s="125"/>
      <c r="S19" s="125"/>
      <c r="T19" s="125"/>
      <c r="U19" s="125"/>
      <c r="V19" s="125"/>
      <c r="W19" s="126"/>
      <c r="X19" s="32"/>
      <c r="Y19" s="32"/>
      <c r="Z19" s="32"/>
      <c r="AA19" s="32"/>
      <c r="AB19" s="32"/>
      <c r="AC19" s="32"/>
      <c r="AD19" s="32"/>
      <c r="AE19" s="32"/>
      <c r="AF19" s="32"/>
      <c r="AG19" s="32"/>
      <c r="AH19" s="32"/>
      <c r="AI19" s="32"/>
      <c r="AJ19" s="32"/>
      <c r="AK19" s="32"/>
      <c r="AL19" s="32"/>
      <c r="AM19" s="32"/>
      <c r="AN19" s="32"/>
      <c r="AO19" s="32"/>
      <c r="AP19" s="32"/>
      <c r="AQ19" s="32"/>
      <c r="AR19" s="32"/>
      <c r="AS19" s="32"/>
      <c r="AT19" s="32"/>
    </row>
    <row r="20" spans="1:46" ht="15" customHeight="1" x14ac:dyDescent="0.25">
      <c r="A20" s="32"/>
      <c r="B20" s="124"/>
      <c r="C20" s="125"/>
      <c r="D20" s="125"/>
      <c r="E20" s="125"/>
      <c r="F20" s="125"/>
      <c r="G20" s="125"/>
      <c r="H20" s="125"/>
      <c r="I20" s="125"/>
      <c r="J20" s="125"/>
      <c r="K20" s="125"/>
      <c r="L20" s="125"/>
      <c r="M20" s="125"/>
      <c r="N20" s="125"/>
      <c r="O20" s="125"/>
      <c r="P20" s="125"/>
      <c r="Q20" s="125"/>
      <c r="R20" s="125"/>
      <c r="S20" s="125"/>
      <c r="T20" s="125"/>
      <c r="U20" s="125"/>
      <c r="V20" s="125"/>
      <c r="W20" s="126"/>
      <c r="X20" s="32"/>
      <c r="Y20" s="141" t="s">
        <v>81</v>
      </c>
      <c r="Z20" s="142"/>
      <c r="AA20" s="142"/>
      <c r="AB20" s="142"/>
      <c r="AC20" s="142"/>
      <c r="AD20" s="142"/>
      <c r="AE20" s="142"/>
      <c r="AF20" s="142"/>
      <c r="AG20" s="142"/>
      <c r="AH20" s="142"/>
      <c r="AI20" s="142"/>
      <c r="AJ20" s="142"/>
      <c r="AK20" s="142"/>
      <c r="AL20" s="142"/>
      <c r="AM20" s="142"/>
      <c r="AN20" s="142"/>
      <c r="AO20" s="142"/>
      <c r="AP20" s="142"/>
      <c r="AQ20" s="142"/>
      <c r="AR20" s="142"/>
      <c r="AS20" s="143"/>
      <c r="AT20" s="32"/>
    </row>
    <row r="21" spans="1:46" ht="15" customHeight="1" x14ac:dyDescent="0.25">
      <c r="A21" s="32"/>
      <c r="B21" s="127"/>
      <c r="C21" s="128"/>
      <c r="D21" s="128"/>
      <c r="E21" s="128"/>
      <c r="F21" s="128"/>
      <c r="G21" s="128"/>
      <c r="H21" s="128"/>
      <c r="I21" s="128"/>
      <c r="J21" s="128"/>
      <c r="K21" s="128"/>
      <c r="L21" s="128"/>
      <c r="M21" s="128"/>
      <c r="N21" s="128"/>
      <c r="O21" s="128"/>
      <c r="P21" s="128"/>
      <c r="Q21" s="128"/>
      <c r="R21" s="128"/>
      <c r="S21" s="128"/>
      <c r="T21" s="128"/>
      <c r="U21" s="128"/>
      <c r="V21" s="128"/>
      <c r="W21" s="129"/>
      <c r="X21" s="32"/>
      <c r="Y21" s="144"/>
      <c r="Z21" s="145"/>
      <c r="AA21" s="145"/>
      <c r="AB21" s="145"/>
      <c r="AC21" s="145"/>
      <c r="AD21" s="145"/>
      <c r="AE21" s="145"/>
      <c r="AF21" s="145"/>
      <c r="AG21" s="145"/>
      <c r="AH21" s="145"/>
      <c r="AI21" s="145"/>
      <c r="AJ21" s="145"/>
      <c r="AK21" s="145"/>
      <c r="AL21" s="145"/>
      <c r="AM21" s="145"/>
      <c r="AN21" s="145"/>
      <c r="AO21" s="145"/>
      <c r="AP21" s="145"/>
      <c r="AQ21" s="145"/>
      <c r="AR21" s="145"/>
      <c r="AS21" s="146"/>
      <c r="AT21" s="32"/>
    </row>
    <row r="22" spans="1:46" ht="15" customHeight="1" x14ac:dyDescent="0.25">
      <c r="A22" s="32"/>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row>
    <row r="23" spans="1:46" ht="15" customHeight="1" x14ac:dyDescent="0.25">
      <c r="A23" s="32"/>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row>
    <row r="24" spans="1:46" ht="15" customHeight="1" x14ac:dyDescent="0.25">
      <c r="A24" s="32"/>
      <c r="B24" s="32"/>
      <c r="C24" s="32"/>
      <c r="D24" s="32"/>
      <c r="E24" s="32"/>
      <c r="F24" s="32"/>
      <c r="G24" s="32"/>
      <c r="H24" s="32"/>
      <c r="I24" s="32"/>
      <c r="J24" s="32"/>
      <c r="K24" s="32"/>
      <c r="L24" s="32"/>
      <c r="M24" s="32"/>
      <c r="N24" s="32"/>
      <c r="O24" s="32"/>
      <c r="P24" s="32"/>
      <c r="Q24" s="32"/>
      <c r="R24" s="32"/>
      <c r="S24" s="32"/>
      <c r="T24" s="32"/>
      <c r="U24" s="32"/>
      <c r="V24" s="32"/>
      <c r="W24" s="32"/>
      <c r="X24" s="32"/>
      <c r="Y24" s="118" t="s">
        <v>76</v>
      </c>
      <c r="Z24" s="119"/>
      <c r="AA24" s="119"/>
      <c r="AB24" s="119"/>
      <c r="AC24" s="119"/>
      <c r="AD24" s="119"/>
      <c r="AE24" s="119"/>
      <c r="AF24" s="119"/>
      <c r="AG24" s="119"/>
      <c r="AH24" s="119"/>
      <c r="AI24" s="119"/>
      <c r="AJ24" s="119"/>
      <c r="AK24" s="119"/>
      <c r="AL24" s="119"/>
      <c r="AM24" s="119"/>
      <c r="AN24" s="119"/>
      <c r="AO24" s="119"/>
      <c r="AP24" s="119"/>
      <c r="AQ24" s="119"/>
      <c r="AR24" s="119"/>
      <c r="AS24" s="120"/>
      <c r="AT24" s="32"/>
    </row>
    <row r="25" spans="1:46" ht="15" customHeight="1" x14ac:dyDescent="0.25">
      <c r="A25" s="32"/>
      <c r="B25" s="32"/>
      <c r="C25" s="32"/>
      <c r="D25" s="32"/>
      <c r="E25" s="32"/>
      <c r="F25" s="32"/>
      <c r="G25" s="32"/>
      <c r="H25" s="32"/>
      <c r="I25" s="32"/>
      <c r="J25" s="32"/>
      <c r="K25" s="32"/>
      <c r="L25" s="32"/>
      <c r="M25" s="32"/>
      <c r="N25" s="32"/>
      <c r="O25" s="32"/>
      <c r="P25" s="32"/>
      <c r="Q25" s="32"/>
      <c r="R25" s="32"/>
      <c r="S25" s="32"/>
      <c r="T25" s="32"/>
      <c r="U25" s="32"/>
      <c r="V25" s="32"/>
      <c r="W25" s="32"/>
      <c r="X25" s="32"/>
      <c r="Y25" s="121"/>
      <c r="Z25" s="122"/>
      <c r="AA25" s="122"/>
      <c r="AB25" s="122"/>
      <c r="AC25" s="122"/>
      <c r="AD25" s="122"/>
      <c r="AE25" s="122"/>
      <c r="AF25" s="122"/>
      <c r="AG25" s="122"/>
      <c r="AH25" s="122"/>
      <c r="AI25" s="122"/>
      <c r="AJ25" s="122"/>
      <c r="AK25" s="122"/>
      <c r="AL25" s="122"/>
      <c r="AM25" s="122"/>
      <c r="AN25" s="122"/>
      <c r="AO25" s="122"/>
      <c r="AP25" s="122"/>
      <c r="AQ25" s="122"/>
      <c r="AR25" s="122"/>
      <c r="AS25" s="123"/>
      <c r="AT25" s="32"/>
    </row>
    <row r="26" spans="1:46" ht="15" customHeight="1" x14ac:dyDescent="0.25">
      <c r="A26" s="32"/>
      <c r="B26" s="32"/>
      <c r="C26" s="32"/>
      <c r="D26" s="32"/>
      <c r="E26" s="32"/>
      <c r="F26" s="32"/>
      <c r="G26" s="32"/>
      <c r="H26" s="32"/>
      <c r="I26" s="32"/>
      <c r="J26" s="32"/>
      <c r="K26" s="32"/>
      <c r="L26" s="32"/>
      <c r="M26" s="32"/>
      <c r="N26" s="32"/>
      <c r="O26" s="32"/>
      <c r="P26" s="32"/>
      <c r="Q26" s="32"/>
      <c r="R26" s="32"/>
      <c r="S26" s="32"/>
      <c r="T26" s="32"/>
      <c r="U26" s="32"/>
      <c r="V26" s="32"/>
      <c r="W26" s="32"/>
      <c r="X26" s="32"/>
      <c r="Y26" s="124"/>
      <c r="Z26" s="125"/>
      <c r="AA26" s="125"/>
      <c r="AB26" s="125"/>
      <c r="AC26" s="125"/>
      <c r="AD26" s="125"/>
      <c r="AE26" s="125"/>
      <c r="AF26" s="125"/>
      <c r="AG26" s="125"/>
      <c r="AH26" s="125"/>
      <c r="AI26" s="125"/>
      <c r="AJ26" s="125"/>
      <c r="AK26" s="125"/>
      <c r="AL26" s="125"/>
      <c r="AM26" s="125"/>
      <c r="AN26" s="125"/>
      <c r="AO26" s="125"/>
      <c r="AP26" s="125"/>
      <c r="AQ26" s="125"/>
      <c r="AR26" s="125"/>
      <c r="AS26" s="126"/>
      <c r="AT26" s="32"/>
    </row>
    <row r="27" spans="1:46" ht="15" customHeight="1" x14ac:dyDescent="0.25">
      <c r="A27" s="32"/>
      <c r="B27" s="32"/>
      <c r="C27" s="32"/>
      <c r="D27" s="32"/>
      <c r="E27" s="32"/>
      <c r="F27" s="32"/>
      <c r="G27" s="32"/>
      <c r="H27" s="32"/>
      <c r="I27" s="32"/>
      <c r="J27" s="32"/>
      <c r="K27" s="32"/>
      <c r="L27" s="32"/>
      <c r="M27" s="32"/>
      <c r="N27" s="32"/>
      <c r="O27" s="32"/>
      <c r="P27" s="32"/>
      <c r="Q27" s="32"/>
      <c r="R27" s="32"/>
      <c r="S27" s="32"/>
      <c r="T27" s="32"/>
      <c r="U27" s="32"/>
      <c r="V27" s="32"/>
      <c r="W27" s="32"/>
      <c r="X27" s="32"/>
      <c r="Y27" s="124"/>
      <c r="Z27" s="125"/>
      <c r="AA27" s="125"/>
      <c r="AB27" s="125"/>
      <c r="AC27" s="125"/>
      <c r="AD27" s="125"/>
      <c r="AE27" s="125"/>
      <c r="AF27" s="125"/>
      <c r="AG27" s="125"/>
      <c r="AH27" s="125"/>
      <c r="AI27" s="125"/>
      <c r="AJ27" s="125"/>
      <c r="AK27" s="125"/>
      <c r="AL27" s="125"/>
      <c r="AM27" s="125"/>
      <c r="AN27" s="125"/>
      <c r="AO27" s="125"/>
      <c r="AP27" s="125"/>
      <c r="AQ27" s="125"/>
      <c r="AR27" s="125"/>
      <c r="AS27" s="126"/>
      <c r="AT27" s="32"/>
    </row>
    <row r="28" spans="1:46" ht="15" customHeight="1" x14ac:dyDescent="0.25">
      <c r="A28" s="32"/>
      <c r="B28" s="32"/>
      <c r="C28" s="32"/>
      <c r="D28" s="32"/>
      <c r="E28" s="32"/>
      <c r="F28" s="32"/>
      <c r="G28" s="32"/>
      <c r="H28" s="32"/>
      <c r="I28" s="32"/>
      <c r="J28" s="32"/>
      <c r="K28" s="32"/>
      <c r="L28" s="32"/>
      <c r="M28" s="32"/>
      <c r="N28" s="32"/>
      <c r="O28" s="32"/>
      <c r="P28" s="32"/>
      <c r="Q28" s="32"/>
      <c r="R28" s="32"/>
      <c r="S28" s="32"/>
      <c r="T28" s="32"/>
      <c r="U28" s="32"/>
      <c r="V28" s="32"/>
      <c r="W28" s="32"/>
      <c r="X28" s="32"/>
      <c r="Y28" s="124"/>
      <c r="Z28" s="125"/>
      <c r="AA28" s="125"/>
      <c r="AB28" s="125"/>
      <c r="AC28" s="125"/>
      <c r="AD28" s="125"/>
      <c r="AE28" s="125"/>
      <c r="AF28" s="125"/>
      <c r="AG28" s="125"/>
      <c r="AH28" s="125"/>
      <c r="AI28" s="125"/>
      <c r="AJ28" s="125"/>
      <c r="AK28" s="125"/>
      <c r="AL28" s="125"/>
      <c r="AM28" s="125"/>
      <c r="AN28" s="125"/>
      <c r="AO28" s="125"/>
      <c r="AP28" s="125"/>
      <c r="AQ28" s="125"/>
      <c r="AR28" s="125"/>
      <c r="AS28" s="126"/>
      <c r="AT28" s="32"/>
    </row>
    <row r="29" spans="1:46" ht="15" customHeight="1" x14ac:dyDescent="0.25">
      <c r="A29" s="32"/>
      <c r="B29" s="32"/>
      <c r="C29" s="32"/>
      <c r="D29" s="32"/>
      <c r="E29" s="32"/>
      <c r="F29" s="32"/>
      <c r="G29" s="32"/>
      <c r="H29" s="32"/>
      <c r="I29" s="32"/>
      <c r="J29" s="32"/>
      <c r="K29" s="32"/>
      <c r="L29" s="32"/>
      <c r="M29" s="32"/>
      <c r="N29" s="32"/>
      <c r="O29" s="32"/>
      <c r="P29" s="32"/>
      <c r="Q29" s="32"/>
      <c r="R29" s="32"/>
      <c r="S29" s="32"/>
      <c r="T29" s="32"/>
      <c r="U29" s="32"/>
      <c r="V29" s="32"/>
      <c r="W29" s="32"/>
      <c r="X29" s="32"/>
      <c r="Y29" s="124"/>
      <c r="Z29" s="125"/>
      <c r="AA29" s="125"/>
      <c r="AB29" s="125"/>
      <c r="AC29" s="125"/>
      <c r="AD29" s="125"/>
      <c r="AE29" s="125"/>
      <c r="AF29" s="125"/>
      <c r="AG29" s="125"/>
      <c r="AH29" s="125"/>
      <c r="AI29" s="125"/>
      <c r="AJ29" s="125"/>
      <c r="AK29" s="125"/>
      <c r="AL29" s="125"/>
      <c r="AM29" s="125"/>
      <c r="AN29" s="125"/>
      <c r="AO29" s="125"/>
      <c r="AP29" s="125"/>
      <c r="AQ29" s="125"/>
      <c r="AR29" s="125"/>
      <c r="AS29" s="126"/>
      <c r="AT29" s="32"/>
    </row>
    <row r="30" spans="1:46" ht="15" customHeight="1" x14ac:dyDescent="0.25">
      <c r="A30" s="32"/>
      <c r="B30" s="32"/>
      <c r="C30" s="32"/>
      <c r="D30" s="32"/>
      <c r="E30" s="32"/>
      <c r="F30" s="32"/>
      <c r="G30" s="32"/>
      <c r="H30" s="32"/>
      <c r="I30" s="32"/>
      <c r="J30" s="32"/>
      <c r="K30" s="32"/>
      <c r="L30" s="32"/>
      <c r="M30" s="32"/>
      <c r="N30" s="32"/>
      <c r="O30" s="32"/>
      <c r="P30" s="32"/>
      <c r="Q30" s="32"/>
      <c r="R30" s="32"/>
      <c r="S30" s="32"/>
      <c r="T30" s="32"/>
      <c r="U30" s="32"/>
      <c r="V30" s="32"/>
      <c r="W30" s="32"/>
      <c r="X30" s="32"/>
      <c r="Y30" s="124"/>
      <c r="Z30" s="125"/>
      <c r="AA30" s="125"/>
      <c r="AB30" s="125"/>
      <c r="AC30" s="125"/>
      <c r="AD30" s="125"/>
      <c r="AE30" s="125"/>
      <c r="AF30" s="125"/>
      <c r="AG30" s="125"/>
      <c r="AH30" s="125"/>
      <c r="AI30" s="125"/>
      <c r="AJ30" s="125"/>
      <c r="AK30" s="125"/>
      <c r="AL30" s="125"/>
      <c r="AM30" s="125"/>
      <c r="AN30" s="125"/>
      <c r="AO30" s="125"/>
      <c r="AP30" s="125"/>
      <c r="AQ30" s="125"/>
      <c r="AR30" s="125"/>
      <c r="AS30" s="126"/>
      <c r="AT30" s="32"/>
    </row>
    <row r="31" spans="1:46" ht="15" customHeight="1" x14ac:dyDescent="0.25">
      <c r="A31" s="32"/>
      <c r="B31" s="32"/>
      <c r="C31" s="32"/>
      <c r="D31" s="32"/>
      <c r="E31" s="32"/>
      <c r="F31" s="32"/>
      <c r="G31" s="32"/>
      <c r="H31" s="32"/>
      <c r="I31" s="32"/>
      <c r="J31" s="32"/>
      <c r="K31" s="32"/>
      <c r="L31" s="32"/>
      <c r="M31" s="32"/>
      <c r="N31" s="32"/>
      <c r="O31" s="32"/>
      <c r="P31" s="32"/>
      <c r="Q31" s="32"/>
      <c r="R31" s="32"/>
      <c r="S31" s="32"/>
      <c r="T31" s="32"/>
      <c r="U31" s="32"/>
      <c r="V31" s="32"/>
      <c r="W31" s="32"/>
      <c r="X31" s="32"/>
      <c r="Y31" s="127"/>
      <c r="Z31" s="128"/>
      <c r="AA31" s="128"/>
      <c r="AB31" s="128"/>
      <c r="AC31" s="128"/>
      <c r="AD31" s="128"/>
      <c r="AE31" s="128"/>
      <c r="AF31" s="128"/>
      <c r="AG31" s="128"/>
      <c r="AH31" s="128"/>
      <c r="AI31" s="128"/>
      <c r="AJ31" s="128"/>
      <c r="AK31" s="128"/>
      <c r="AL31" s="128"/>
      <c r="AM31" s="128"/>
      <c r="AN31" s="128"/>
      <c r="AO31" s="128"/>
      <c r="AP31" s="128"/>
      <c r="AQ31" s="128"/>
      <c r="AR31" s="128"/>
      <c r="AS31" s="129"/>
      <c r="AT31" s="32"/>
    </row>
    <row r="32" spans="1:46" ht="15" customHeight="1" x14ac:dyDescent="0.25">
      <c r="A32" s="32"/>
      <c r="B32" s="32"/>
      <c r="C32" s="32"/>
      <c r="D32" s="32"/>
      <c r="E32" s="32"/>
      <c r="F32" s="32"/>
      <c r="G32" s="32"/>
      <c r="H32" s="32"/>
      <c r="I32" s="130" t="s">
        <v>77</v>
      </c>
      <c r="J32" s="130"/>
      <c r="K32" s="130"/>
      <c r="L32" s="130"/>
      <c r="M32" s="130"/>
      <c r="N32" s="130"/>
      <c r="O32" s="130"/>
      <c r="P32" s="130"/>
      <c r="Q32" s="130"/>
      <c r="R32" s="130"/>
      <c r="S32" s="130"/>
      <c r="T32" s="130"/>
      <c r="U32" s="130"/>
      <c r="V32" s="130"/>
      <c r="W32" s="130"/>
      <c r="X32" s="32"/>
      <c r="Y32" s="118" t="s">
        <v>75</v>
      </c>
      <c r="Z32" s="119"/>
      <c r="AA32" s="119"/>
      <c r="AB32" s="119"/>
      <c r="AC32" s="119"/>
      <c r="AD32" s="119"/>
      <c r="AE32" s="119"/>
      <c r="AF32" s="119"/>
      <c r="AG32" s="119"/>
      <c r="AH32" s="119"/>
      <c r="AI32" s="119"/>
      <c r="AJ32" s="119"/>
      <c r="AK32" s="119"/>
      <c r="AL32" s="119"/>
      <c r="AM32" s="119"/>
      <c r="AN32" s="119"/>
      <c r="AO32" s="119"/>
      <c r="AP32" s="119"/>
      <c r="AQ32" s="119"/>
      <c r="AR32" s="119"/>
      <c r="AS32" s="120"/>
      <c r="AT32" s="32"/>
    </row>
    <row r="33" spans="1:46" ht="15" customHeight="1" x14ac:dyDescent="0.25">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row>
  </sheetData>
  <sheetProtection algorithmName="SHA-512" hashValue="KJGyJJIlZJtuhXEZL83yDCcbYcz68VlQolKiYwSbKrJm+mDxRV0dBhq7d66MHAIMDlNsIRrOTIdcQENWPFwfUQ==" saltValue="vrgJLlRKgIWehqtrtNS8Kw==" spinCount="100000" sheet="1" objects="1" scenarios="1"/>
  <mergeCells count="17">
    <mergeCell ref="AD9:AI9"/>
    <mergeCell ref="AJ9:AS9"/>
    <mergeCell ref="B9:G9"/>
    <mergeCell ref="H9:Q9"/>
    <mergeCell ref="B2:AS6"/>
    <mergeCell ref="B8:Q8"/>
    <mergeCell ref="T9:Y9"/>
    <mergeCell ref="Z9:AA9"/>
    <mergeCell ref="Y32:AS32"/>
    <mergeCell ref="Y25:AS31"/>
    <mergeCell ref="Y24:AS24"/>
    <mergeCell ref="I32:W32"/>
    <mergeCell ref="B12:AS14"/>
    <mergeCell ref="B16:W16"/>
    <mergeCell ref="B17:W21"/>
    <mergeCell ref="Y16:AS17"/>
    <mergeCell ref="Y20:AS21"/>
  </mergeCells>
  <dataValidations count="1">
    <dataValidation type="list" showInputMessage="1" showErrorMessage="1" sqref="Z9:AA9" xr:uid="{5EE0688A-F4FF-4756-AB7B-3AEAFC27F9D7}">
      <formula1>$AX$12:$AX$15</formula1>
    </dataValidation>
  </dataValidations>
  <hyperlinks>
    <hyperlink ref="Y20:AS21" r:id="rId1" display="Watch Demo on YouTube" xr:uid="{24DE5260-06CC-4B98-8A8A-A2008FC47951}"/>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FD910-32CA-46EF-B6A4-9A96F01AE76C}">
  <sheetPr>
    <tabColor rgb="FFAC230C"/>
  </sheetPr>
  <dimension ref="A1:AF41"/>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2" width="28.5703125" style="1" customWidth="1"/>
    <col min="3" max="3" width="57.140625" style="1" customWidth="1"/>
    <col min="4" max="4" width="17.140625" style="1" customWidth="1"/>
    <col min="5" max="5" width="8.5703125" style="1" customWidth="1"/>
    <col min="6" max="6" width="2.85546875" style="1" customWidth="1"/>
    <col min="7" max="7" width="9.140625" style="1" customWidth="1"/>
    <col min="8" max="8" width="2.85546875" style="1" customWidth="1"/>
    <col min="9" max="9" width="14.28515625" style="1" customWidth="1"/>
    <col min="10" max="10" width="2.85546875" style="1" customWidth="1"/>
    <col min="11" max="11" width="11.42578125" style="1" customWidth="1"/>
    <col min="12" max="12" width="2.85546875" style="1" customWidth="1"/>
    <col min="13" max="13" width="20" style="1" customWidth="1"/>
    <col min="14" max="14" width="2.85546875" style="1" customWidth="1"/>
    <col min="15" max="16" width="9.140625" style="1" hidden="1" customWidth="1"/>
    <col min="17" max="17" width="2.85546875" style="1" hidden="1" customWidth="1"/>
    <col min="18" max="18" width="9.140625" style="1" hidden="1" customWidth="1"/>
    <col min="19" max="19" width="2.85546875" style="1" hidden="1" customWidth="1"/>
    <col min="20" max="20" width="20" style="1" hidden="1" customWidth="1"/>
    <col min="21" max="21" width="2.85546875" style="1" hidden="1" customWidth="1"/>
    <col min="22" max="23" width="9.140625" style="1" hidden="1" customWidth="1"/>
    <col min="24" max="24" width="2.85546875" style="1" hidden="1" customWidth="1"/>
    <col min="25" max="25" width="20" style="1" hidden="1" customWidth="1"/>
    <col min="26" max="27" width="5.7109375" style="1" hidden="1" customWidth="1"/>
    <col min="28" max="28" width="20" style="1" hidden="1" customWidth="1"/>
    <col min="29" max="29" width="2.85546875" style="1" hidden="1" customWidth="1"/>
    <col min="30" max="30" width="9.140625" style="1" hidden="1" customWidth="1"/>
    <col min="31" max="31" width="2.85546875" style="1" hidden="1" customWidth="1"/>
    <col min="32" max="16384" width="9.140625" style="1" hidden="1"/>
  </cols>
  <sheetData>
    <row r="1" spans="1:32" x14ac:dyDescent="0.25">
      <c r="A1" s="32"/>
      <c r="B1" s="32"/>
      <c r="C1" s="32"/>
      <c r="D1" s="32"/>
      <c r="E1" s="32"/>
      <c r="F1" s="32"/>
      <c r="G1" s="32"/>
      <c r="H1" s="32"/>
      <c r="I1" s="32"/>
      <c r="J1" s="32"/>
      <c r="K1" s="32"/>
      <c r="L1" s="32"/>
      <c r="M1" s="32"/>
      <c r="N1" s="32"/>
    </row>
    <row r="2" spans="1:32" x14ac:dyDescent="0.25">
      <c r="A2" s="32"/>
      <c r="B2" s="168" t="s">
        <v>24</v>
      </c>
      <c r="C2" s="169"/>
      <c r="D2" s="32"/>
      <c r="E2" s="32"/>
      <c r="F2" s="32"/>
      <c r="G2" s="32"/>
      <c r="H2" s="32"/>
      <c r="I2" s="32"/>
      <c r="J2" s="32"/>
      <c r="K2" s="32"/>
      <c r="L2" s="32"/>
      <c r="M2" s="32"/>
      <c r="N2" s="32"/>
      <c r="R2" s="6" t="s">
        <v>7</v>
      </c>
    </row>
    <row r="3" spans="1:32" x14ac:dyDescent="0.25">
      <c r="A3" s="32"/>
      <c r="B3" s="170"/>
      <c r="C3" s="171"/>
      <c r="D3" s="32"/>
      <c r="E3" s="32"/>
      <c r="F3" s="32"/>
      <c r="G3" s="42" t="str">
        <f>R2</f>
        <v>Unused</v>
      </c>
      <c r="H3" s="39">
        <f>COUNTIF($G$11:$G$40, $G3)</f>
        <v>0</v>
      </c>
      <c r="I3" s="32"/>
      <c r="J3" s="32"/>
      <c r="K3" s="32"/>
      <c r="L3" s="39">
        <f>COUNTIF($M$11:$M$40, $M3)</f>
        <v>0</v>
      </c>
      <c r="M3" s="43" t="str">
        <f>T3</f>
        <v>Finished in Budget</v>
      </c>
      <c r="N3" s="32"/>
      <c r="R3" s="7" t="s">
        <v>8</v>
      </c>
      <c r="T3" s="9" t="s">
        <v>10</v>
      </c>
      <c r="V3" s="64" t="str">
        <f>IFERROR(ROUND(COUNTIF($G$11:$G$40, $G$5)/(COUNTIF($G$11:$G$40, $G$4)+COUNTIF($G$11:$G$40, $G$3)+COUNTIF($G$11:$G$40, $G$5)), 2), "")</f>
        <v/>
      </c>
    </row>
    <row r="4" spans="1:32" x14ac:dyDescent="0.25">
      <c r="A4" s="32"/>
      <c r="B4" s="32"/>
      <c r="C4" s="32"/>
      <c r="D4" s="32"/>
      <c r="E4" s="32"/>
      <c r="F4" s="32"/>
      <c r="G4" s="46" t="str">
        <f t="shared" ref="G4:G5" si="0">R3</f>
        <v>Active</v>
      </c>
      <c r="H4" s="39">
        <f t="shared" ref="H4:H5" si="1">COUNTIF($G$11:$G$40, $G4)</f>
        <v>0</v>
      </c>
      <c r="I4" s="32"/>
      <c r="J4" s="32"/>
      <c r="K4" s="32"/>
      <c r="L4" s="39">
        <f t="shared" ref="L4:L7" si="2">COUNTIF($M$11:$M$40, $M4)</f>
        <v>0</v>
      </c>
      <c r="M4" s="42" t="str">
        <f t="shared" ref="M4:M7" si="3">T4</f>
        <v>Finished over Budget</v>
      </c>
      <c r="N4" s="32"/>
      <c r="R4" s="8" t="s">
        <v>9</v>
      </c>
      <c r="T4" s="10" t="s">
        <v>11</v>
      </c>
      <c r="V4" s="6">
        <f>COUNTIF($G$11:$G$40, $G$5)</f>
        <v>0</v>
      </c>
    </row>
    <row r="5" spans="1:32" x14ac:dyDescent="0.25">
      <c r="A5" s="32"/>
      <c r="B5" s="175" t="s">
        <v>99</v>
      </c>
      <c r="C5" s="176"/>
      <c r="D5" s="32"/>
      <c r="E5" s="32"/>
      <c r="F5" s="32"/>
      <c r="G5" s="43" t="str">
        <f t="shared" si="0"/>
        <v>Finished</v>
      </c>
      <c r="H5" s="39">
        <f t="shared" si="1"/>
        <v>0</v>
      </c>
      <c r="I5" s="32"/>
      <c r="J5" s="32"/>
      <c r="K5" s="32"/>
      <c r="L5" s="39">
        <f t="shared" si="2"/>
        <v>0</v>
      </c>
      <c r="M5" s="44" t="str">
        <f t="shared" si="3"/>
        <v>Active in Budget</v>
      </c>
      <c r="N5" s="32"/>
      <c r="T5" s="10" t="s">
        <v>12</v>
      </c>
      <c r="V5" s="8">
        <f>COUNTIF($G$11:$G$40, $G$4)+COUNTIF($G$11:$G$40, $G$3)+COUNTIF($G$11:$G$40, $G$5)</f>
        <v>0</v>
      </c>
    </row>
    <row r="6" spans="1:32" x14ac:dyDescent="0.25">
      <c r="A6" s="32"/>
      <c r="B6" s="177"/>
      <c r="C6" s="178"/>
      <c r="D6" s="32"/>
      <c r="E6" s="32"/>
      <c r="F6" s="32"/>
      <c r="G6" s="32"/>
      <c r="H6" s="32"/>
      <c r="I6" s="32"/>
      <c r="J6" s="32"/>
      <c r="K6" s="32"/>
      <c r="L6" s="39">
        <f t="shared" si="2"/>
        <v>0</v>
      </c>
      <c r="M6" s="42" t="str">
        <f t="shared" si="3"/>
        <v>Active over budget</v>
      </c>
      <c r="N6" s="32"/>
      <c r="R6" s="39"/>
      <c r="T6" s="10" t="s">
        <v>13</v>
      </c>
    </row>
    <row r="7" spans="1:32" x14ac:dyDescent="0.25">
      <c r="A7" s="32"/>
      <c r="B7" s="179"/>
      <c r="C7" s="180"/>
      <c r="D7" s="51">
        <f>SUM(D$11:D$40)</f>
        <v>0</v>
      </c>
      <c r="E7" s="172" t="s">
        <v>33</v>
      </c>
      <c r="F7" s="173"/>
      <c r="G7" s="173"/>
      <c r="H7" s="174"/>
      <c r="I7" s="48">
        <f>SUM(I$11:I$40)</f>
        <v>0</v>
      </c>
      <c r="J7" s="32"/>
      <c r="K7" s="48">
        <f>SUM(K$11:K$40)</f>
        <v>0</v>
      </c>
      <c r="L7" s="47">
        <f t="shared" si="2"/>
        <v>0</v>
      </c>
      <c r="M7" s="45" t="str">
        <f t="shared" si="3"/>
        <v>Unused so far</v>
      </c>
      <c r="N7" s="32"/>
      <c r="R7" s="6" t="s">
        <v>28</v>
      </c>
      <c r="T7" s="11" t="s">
        <v>14</v>
      </c>
    </row>
    <row r="8" spans="1:32" x14ac:dyDescent="0.25">
      <c r="A8" s="32"/>
      <c r="B8" s="50" t="str">
        <f>IF($T$9=0, "", "Duplicates")</f>
        <v/>
      </c>
      <c r="C8" s="32"/>
      <c r="D8" s="32"/>
      <c r="E8" s="32"/>
      <c r="F8" s="32"/>
      <c r="G8" s="32"/>
      <c r="H8" s="32"/>
      <c r="I8" s="32"/>
      <c r="J8" s="32"/>
      <c r="K8" s="49" t="s">
        <v>5</v>
      </c>
      <c r="L8" s="32"/>
      <c r="M8" s="32"/>
      <c r="N8" s="32"/>
      <c r="R8" s="8" t="s">
        <v>29</v>
      </c>
    </row>
    <row r="9" spans="1:32" x14ac:dyDescent="0.25">
      <c r="A9" s="32"/>
      <c r="B9" s="2" t="s">
        <v>0</v>
      </c>
      <c r="C9" s="13" t="s">
        <v>19</v>
      </c>
      <c r="D9" s="13" t="s">
        <v>1</v>
      </c>
      <c r="E9" s="24" t="s">
        <v>9</v>
      </c>
      <c r="F9" s="32"/>
      <c r="G9" s="4" t="s">
        <v>2</v>
      </c>
      <c r="H9" s="32"/>
      <c r="I9" s="4" t="s">
        <v>3</v>
      </c>
      <c r="J9" s="32"/>
      <c r="K9" s="4" t="s">
        <v>32</v>
      </c>
      <c r="L9" s="32"/>
      <c r="M9" s="4" t="s">
        <v>6</v>
      </c>
      <c r="N9" s="32"/>
      <c r="T9" s="39">
        <f>COUNTIF($T$11:$T$40, "X")</f>
        <v>0</v>
      </c>
    </row>
    <row r="10" spans="1:32" x14ac:dyDescent="0.25">
      <c r="A10" s="32"/>
      <c r="B10" s="15"/>
      <c r="C10" s="16"/>
      <c r="D10" s="16"/>
      <c r="E10" s="40"/>
      <c r="F10" s="32"/>
      <c r="G10" s="5"/>
      <c r="H10" s="32"/>
      <c r="I10" s="5"/>
      <c r="J10" s="32"/>
      <c r="K10" s="5"/>
      <c r="L10" s="32"/>
      <c r="M10" s="5"/>
      <c r="N10" s="32"/>
      <c r="R10" s="12" t="s">
        <v>31</v>
      </c>
      <c r="T10" s="12" t="s">
        <v>34</v>
      </c>
      <c r="V10" s="12" t="s">
        <v>8</v>
      </c>
      <c r="W10" s="12" t="s">
        <v>9</v>
      </c>
      <c r="Z10" s="39">
        <v>0</v>
      </c>
      <c r="AB10" s="12" t="s">
        <v>84</v>
      </c>
      <c r="AD10" s="12" t="s">
        <v>60</v>
      </c>
      <c r="AF10" s="12" t="s">
        <v>97</v>
      </c>
    </row>
    <row r="11" spans="1:32" x14ac:dyDescent="0.25">
      <c r="A11" s="32"/>
      <c r="B11" s="20"/>
      <c r="C11" s="21"/>
      <c r="D11" s="25"/>
      <c r="E11" s="41"/>
      <c r="F11" s="32"/>
      <c r="G11" s="6" t="str">
        <f>IF($B11="", "", IF($E11=$R$7, $R$4, IF($R11=0, $R$2, $R$3)))</f>
        <v/>
      </c>
      <c r="H11" s="32"/>
      <c r="I11" s="26" t="str">
        <f>IF($B11="", "", SUMIF(Expenses!$D$11:$D$1010, $B11, Expenses!$G$11:$G$1010))</f>
        <v/>
      </c>
      <c r="J11" s="32"/>
      <c r="K11" s="26" t="str">
        <f>IF($I11="", "", $D11-$I11)</f>
        <v/>
      </c>
      <c r="L11" s="32"/>
      <c r="M11" s="6" t="str">
        <f>IF($B11="", "", IF(AND($G11=$R$4, $K11&gt;=0), $T$3, IF(AND($G11=$R$4, $K11&lt;0), $T$4, IF(AND($G11=$R$3, $K11&gt;=0), $T$5, IF(AND($G11=$R$3, $K11&lt;0), $T$6, IF($G11=$R$2, $T$7, ""))))))</f>
        <v/>
      </c>
      <c r="N11" s="32"/>
      <c r="R11" s="6" t="str">
        <f>IF($B11="", "", COUNTIF(Expenses!$D$11:$D$1010, $B11))</f>
        <v/>
      </c>
      <c r="T11" s="6" t="str">
        <f>IF($B11="", "", IF(COUNTIF($B$11:$B$40, $B11)&gt;1, "X", ""))</f>
        <v/>
      </c>
      <c r="V11" s="66" t="str">
        <f>IF($G11=$G$4, $B11, "")</f>
        <v/>
      </c>
      <c r="W11" s="67" t="str">
        <f>IF($G11=$G$5, $B11, "")</f>
        <v/>
      </c>
      <c r="Y11" s="6" t="str">
        <f>IF(OR($B11="", $E11=$R$7), "", $B11)</f>
        <v/>
      </c>
      <c r="Z11" s="6" t="str">
        <f>IF($Y11="", "", MAX($Z$10:$Z10)+1)</f>
        <v/>
      </c>
      <c r="AA11" s="6">
        <v>1</v>
      </c>
      <c r="AB11" s="6" t="str">
        <f>IFERROR(INDEX($Y$11:$Y$40, MATCH($AA11, $Z$11:$Z$40, 0)), "")</f>
        <v/>
      </c>
      <c r="AD11" s="6" t="str">
        <f>IF($D11="", "", COUNTIF($D$11:$D$40, "&gt;"&amp;$D11)+1+COUNTIF($D$11:$D11, $D11)-1)</f>
        <v/>
      </c>
      <c r="AF11" s="6" t="str">
        <f>IF($AD11="", "", IF($AD11&gt;15, "X", ""))</f>
        <v/>
      </c>
    </row>
    <row r="12" spans="1:32" x14ac:dyDescent="0.25">
      <c r="A12" s="32"/>
      <c r="B12" s="20"/>
      <c r="C12" s="21"/>
      <c r="D12" s="25"/>
      <c r="E12" s="41"/>
      <c r="F12" s="32"/>
      <c r="G12" s="7" t="str">
        <f t="shared" ref="G12:G40" si="4">IF($B12="", "", IF($E12=$R$7, $R$4, IF($R12=0, $R$2, $R$3)))</f>
        <v/>
      </c>
      <c r="H12" s="32"/>
      <c r="I12" s="27" t="str">
        <f>IF($B12="", "", SUMIF(Expenses!$D$11:$D$1010, $B12, Expenses!$G$11:$G$1010))</f>
        <v/>
      </c>
      <c r="J12" s="32"/>
      <c r="K12" s="27" t="str">
        <f t="shared" ref="K12:K40" si="5">IF($I12="", "", $D12-$I12)</f>
        <v/>
      </c>
      <c r="L12" s="32"/>
      <c r="M12" s="7" t="str">
        <f t="shared" ref="M12:M40" si="6">IF($B12="", "", IF(AND($G12=$R$4, $K12&gt;=0), $T$3, IF(AND($G12=$R$4, $K12&lt;0), $T$4, IF(AND($G12=$R$3, $K12&gt;=0), $T$5, IF(AND($G12=$R$3, $K12&lt;0), $T$6, IF($G12=$R$2, $T$7, ""))))))</f>
        <v/>
      </c>
      <c r="N12" s="32"/>
      <c r="R12" s="7" t="str">
        <f>IF($B12="", "", COUNTIF(Expenses!$D$11:$D$1010, $B12))</f>
        <v/>
      </c>
      <c r="T12" s="7" t="str">
        <f t="shared" ref="T12:T40" si="7">IF($B12="", "", IF(COUNTIF($B$11:$B$40, $B12)&gt;1, "X", ""))</f>
        <v/>
      </c>
      <c r="V12" s="63" t="str">
        <f t="shared" ref="V12:V40" si="8">IF($G12=$G$4, $B12, "")</f>
        <v/>
      </c>
      <c r="W12" s="68" t="str">
        <f t="shared" ref="W12:W40" si="9">IF($G12=$G$5, $B12, "")</f>
        <v/>
      </c>
      <c r="Y12" s="7" t="str">
        <f t="shared" ref="Y12:Y40" si="10">IF(OR($B12="", $E12=$R$7), "", $B12)</f>
        <v/>
      </c>
      <c r="Z12" s="7" t="str">
        <f>IF($Y12="", "", MAX($Z$10:$Z11)+1)</f>
        <v/>
      </c>
      <c r="AA12" s="7">
        <v>2</v>
      </c>
      <c r="AB12" s="7" t="str">
        <f t="shared" ref="AB12:AB40" si="11">IFERROR(INDEX($Y$11:$Y$40, MATCH($AA12, $Z$11:$Z$40, 0)), "")</f>
        <v/>
      </c>
      <c r="AD12" s="7" t="str">
        <f>IF($D12="", "", COUNTIF($D$11:$D$40, "&gt;"&amp;$D12)+1+COUNTIF($D$11:$D12, $D12)-1)</f>
        <v/>
      </c>
      <c r="AF12" s="7" t="str">
        <f t="shared" ref="AF12:AF40" si="12">IF($AD12="", "", IF($AD12&gt;15, "X", ""))</f>
        <v/>
      </c>
    </row>
    <row r="13" spans="1:32" x14ac:dyDescent="0.25">
      <c r="A13" s="32"/>
      <c r="B13" s="20"/>
      <c r="C13" s="21"/>
      <c r="D13" s="25"/>
      <c r="E13" s="41"/>
      <c r="F13" s="32"/>
      <c r="G13" s="7" t="str">
        <f t="shared" si="4"/>
        <v/>
      </c>
      <c r="H13" s="32"/>
      <c r="I13" s="27" t="str">
        <f>IF($B13="", "", SUMIF(Expenses!$D$11:$D$1010, $B13, Expenses!$G$11:$G$1010))</f>
        <v/>
      </c>
      <c r="J13" s="32"/>
      <c r="K13" s="27" t="str">
        <f t="shared" si="5"/>
        <v/>
      </c>
      <c r="L13" s="32"/>
      <c r="M13" s="7" t="str">
        <f t="shared" si="6"/>
        <v/>
      </c>
      <c r="N13" s="32"/>
      <c r="R13" s="7" t="str">
        <f>IF($B13="", "", COUNTIF(Expenses!$D$11:$D$1010, $B13))</f>
        <v/>
      </c>
      <c r="T13" s="7" t="str">
        <f t="shared" si="7"/>
        <v/>
      </c>
      <c r="V13" s="63" t="str">
        <f t="shared" si="8"/>
        <v/>
      </c>
      <c r="W13" s="68" t="str">
        <f t="shared" si="9"/>
        <v/>
      </c>
      <c r="Y13" s="7" t="str">
        <f t="shared" si="10"/>
        <v/>
      </c>
      <c r="Z13" s="7" t="str">
        <f>IF($Y13="", "", MAX($Z$10:$Z12)+1)</f>
        <v/>
      </c>
      <c r="AA13" s="7">
        <v>3</v>
      </c>
      <c r="AB13" s="7" t="str">
        <f t="shared" si="11"/>
        <v/>
      </c>
      <c r="AD13" s="7" t="str">
        <f>IF($D13="", "", COUNTIF($D$11:$D$40, "&gt;"&amp;$D13)+1+COUNTIF($D$11:$D13, $D13)-1)</f>
        <v/>
      </c>
      <c r="AF13" s="7" t="str">
        <f t="shared" si="12"/>
        <v/>
      </c>
    </row>
    <row r="14" spans="1:32" x14ac:dyDescent="0.25">
      <c r="A14" s="32"/>
      <c r="B14" s="20"/>
      <c r="C14" s="21"/>
      <c r="D14" s="25"/>
      <c r="E14" s="41"/>
      <c r="F14" s="32"/>
      <c r="G14" s="7" t="str">
        <f t="shared" si="4"/>
        <v/>
      </c>
      <c r="H14" s="32"/>
      <c r="I14" s="27" t="str">
        <f>IF($B14="", "", SUMIF(Expenses!$D$11:$D$1010, $B14, Expenses!$G$11:$G$1010))</f>
        <v/>
      </c>
      <c r="J14" s="32"/>
      <c r="K14" s="27" t="str">
        <f t="shared" si="5"/>
        <v/>
      </c>
      <c r="L14" s="32"/>
      <c r="M14" s="7" t="str">
        <f t="shared" si="6"/>
        <v/>
      </c>
      <c r="N14" s="32"/>
      <c r="R14" s="7" t="str">
        <f>IF($B14="", "", COUNTIF(Expenses!$D$11:$D$1010, $B14))</f>
        <v/>
      </c>
      <c r="T14" s="7" t="str">
        <f t="shared" si="7"/>
        <v/>
      </c>
      <c r="V14" s="63" t="str">
        <f t="shared" si="8"/>
        <v/>
      </c>
      <c r="W14" s="68" t="str">
        <f t="shared" si="9"/>
        <v/>
      </c>
      <c r="Y14" s="7" t="str">
        <f t="shared" si="10"/>
        <v/>
      </c>
      <c r="Z14" s="7" t="str">
        <f>IF($Y14="", "", MAX($Z$10:$Z13)+1)</f>
        <v/>
      </c>
      <c r="AA14" s="7">
        <v>4</v>
      </c>
      <c r="AB14" s="7" t="str">
        <f t="shared" si="11"/>
        <v/>
      </c>
      <c r="AD14" s="7" t="str">
        <f>IF($D14="", "", COUNTIF($D$11:$D$40, "&gt;"&amp;$D14)+1+COUNTIF($D$11:$D14, $D14)-1)</f>
        <v/>
      </c>
      <c r="AF14" s="7" t="str">
        <f t="shared" si="12"/>
        <v/>
      </c>
    </row>
    <row r="15" spans="1:32" x14ac:dyDescent="0.25">
      <c r="A15" s="32"/>
      <c r="B15" s="20"/>
      <c r="C15" s="21"/>
      <c r="D15" s="25"/>
      <c r="E15" s="41"/>
      <c r="F15" s="32"/>
      <c r="G15" s="7" t="str">
        <f t="shared" si="4"/>
        <v/>
      </c>
      <c r="H15" s="32"/>
      <c r="I15" s="27" t="str">
        <f>IF($B15="", "", SUMIF(Expenses!$D$11:$D$1010, $B15, Expenses!$G$11:$G$1010))</f>
        <v/>
      </c>
      <c r="J15" s="32"/>
      <c r="K15" s="27" t="str">
        <f t="shared" si="5"/>
        <v/>
      </c>
      <c r="L15" s="32"/>
      <c r="M15" s="7" t="str">
        <f t="shared" si="6"/>
        <v/>
      </c>
      <c r="N15" s="32"/>
      <c r="R15" s="7" t="str">
        <f>IF($B15="", "", COUNTIF(Expenses!$D$11:$D$1010, $B15))</f>
        <v/>
      </c>
      <c r="T15" s="7" t="str">
        <f t="shared" si="7"/>
        <v/>
      </c>
      <c r="V15" s="63" t="str">
        <f t="shared" si="8"/>
        <v/>
      </c>
      <c r="W15" s="68" t="str">
        <f t="shared" si="9"/>
        <v/>
      </c>
      <c r="Y15" s="7" t="str">
        <f t="shared" si="10"/>
        <v/>
      </c>
      <c r="Z15" s="7" t="str">
        <f>IF($Y15="", "", MAX($Z$10:$Z14)+1)</f>
        <v/>
      </c>
      <c r="AA15" s="7">
        <v>5</v>
      </c>
      <c r="AB15" s="7" t="str">
        <f t="shared" si="11"/>
        <v/>
      </c>
      <c r="AD15" s="7" t="str">
        <f>IF($D15="", "", COUNTIF($D$11:$D$40, "&gt;"&amp;$D15)+1+COUNTIF($D$11:$D15, $D15)-1)</f>
        <v/>
      </c>
      <c r="AF15" s="7" t="str">
        <f t="shared" si="12"/>
        <v/>
      </c>
    </row>
    <row r="16" spans="1:32" x14ac:dyDescent="0.25">
      <c r="A16" s="32"/>
      <c r="B16" s="108"/>
      <c r="C16" s="100"/>
      <c r="D16" s="109"/>
      <c r="E16" s="110"/>
      <c r="F16" s="32"/>
      <c r="G16" s="7" t="str">
        <f t="shared" si="4"/>
        <v/>
      </c>
      <c r="H16" s="32"/>
      <c r="I16" s="27" t="str">
        <f>IF($B16="", "", SUMIF(Expenses!$D$11:$D$1010, $B16, Expenses!$G$11:$G$1010))</f>
        <v/>
      </c>
      <c r="J16" s="32"/>
      <c r="K16" s="27" t="str">
        <f t="shared" si="5"/>
        <v/>
      </c>
      <c r="L16" s="32"/>
      <c r="M16" s="7" t="str">
        <f t="shared" si="6"/>
        <v/>
      </c>
      <c r="N16" s="32"/>
      <c r="R16" s="7" t="str">
        <f>IF($B16="", "", COUNTIF(Expenses!$D$11:$D$1010, $B16))</f>
        <v/>
      </c>
      <c r="T16" s="7" t="str">
        <f t="shared" si="7"/>
        <v/>
      </c>
      <c r="V16" s="63" t="str">
        <f t="shared" si="8"/>
        <v/>
      </c>
      <c r="W16" s="68" t="str">
        <f t="shared" si="9"/>
        <v/>
      </c>
      <c r="Y16" s="7" t="str">
        <f t="shared" si="10"/>
        <v/>
      </c>
      <c r="Z16" s="7" t="str">
        <f>IF($Y16="", "", MAX($Z$10:$Z15)+1)</f>
        <v/>
      </c>
      <c r="AA16" s="7">
        <v>6</v>
      </c>
      <c r="AB16" s="7" t="str">
        <f t="shared" si="11"/>
        <v/>
      </c>
      <c r="AD16" s="7" t="str">
        <f>IF($D16="", "", COUNTIF($D$11:$D$40, "&gt;"&amp;$D16)+1+COUNTIF($D$11:$D16, $D16)-1)</f>
        <v/>
      </c>
      <c r="AF16" s="7" t="str">
        <f t="shared" si="12"/>
        <v/>
      </c>
    </row>
    <row r="17" spans="1:32" x14ac:dyDescent="0.25">
      <c r="A17" s="32"/>
      <c r="B17" s="111"/>
      <c r="C17" s="103"/>
      <c r="D17" s="112"/>
      <c r="E17" s="113"/>
      <c r="F17" s="32"/>
      <c r="G17" s="7" t="str">
        <f t="shared" si="4"/>
        <v/>
      </c>
      <c r="H17" s="32"/>
      <c r="I17" s="27" t="str">
        <f>IF($B17="", "", SUMIF(Expenses!$D$11:$D$1010, $B17, Expenses!$G$11:$G$1010))</f>
        <v/>
      </c>
      <c r="J17" s="32"/>
      <c r="K17" s="27" t="str">
        <f t="shared" si="5"/>
        <v/>
      </c>
      <c r="L17" s="32"/>
      <c r="M17" s="7" t="str">
        <f t="shared" si="6"/>
        <v/>
      </c>
      <c r="N17" s="32"/>
      <c r="R17" s="7" t="str">
        <f>IF($B17="", "", COUNTIF(Expenses!$D$11:$D$1010, $B17))</f>
        <v/>
      </c>
      <c r="T17" s="7" t="str">
        <f t="shared" si="7"/>
        <v/>
      </c>
      <c r="V17" s="63" t="str">
        <f t="shared" si="8"/>
        <v/>
      </c>
      <c r="W17" s="68" t="str">
        <f t="shared" si="9"/>
        <v/>
      </c>
      <c r="Y17" s="7" t="str">
        <f t="shared" si="10"/>
        <v/>
      </c>
      <c r="Z17" s="7" t="str">
        <f>IF($Y17="", "", MAX($Z$10:$Z16)+1)</f>
        <v/>
      </c>
      <c r="AA17" s="7">
        <v>7</v>
      </c>
      <c r="AB17" s="7" t="str">
        <f t="shared" si="11"/>
        <v/>
      </c>
      <c r="AD17" s="7" t="str">
        <f>IF($D17="", "", COUNTIF($D$11:$D$40, "&gt;"&amp;$D17)+1+COUNTIF($D$11:$D17, $D17)-1)</f>
        <v/>
      </c>
      <c r="AF17" s="7" t="str">
        <f t="shared" si="12"/>
        <v/>
      </c>
    </row>
    <row r="18" spans="1:32" x14ac:dyDescent="0.25">
      <c r="A18" s="32"/>
      <c r="B18" s="111"/>
      <c r="C18" s="103"/>
      <c r="D18" s="112"/>
      <c r="E18" s="113"/>
      <c r="F18" s="32"/>
      <c r="G18" s="7" t="str">
        <f t="shared" si="4"/>
        <v/>
      </c>
      <c r="H18" s="32"/>
      <c r="I18" s="27" t="str">
        <f>IF($B18="", "", SUMIF(Expenses!$D$11:$D$1010, $B18, Expenses!$G$11:$G$1010))</f>
        <v/>
      </c>
      <c r="J18" s="32"/>
      <c r="K18" s="27" t="str">
        <f t="shared" si="5"/>
        <v/>
      </c>
      <c r="L18" s="32"/>
      <c r="M18" s="7" t="str">
        <f t="shared" si="6"/>
        <v/>
      </c>
      <c r="N18" s="32"/>
      <c r="R18" s="7" t="str">
        <f>IF($B18="", "", COUNTIF(Expenses!$D$11:$D$1010, $B18))</f>
        <v/>
      </c>
      <c r="T18" s="7" t="str">
        <f t="shared" si="7"/>
        <v/>
      </c>
      <c r="V18" s="63" t="str">
        <f t="shared" si="8"/>
        <v/>
      </c>
      <c r="W18" s="68" t="str">
        <f t="shared" si="9"/>
        <v/>
      </c>
      <c r="Y18" s="7" t="str">
        <f t="shared" si="10"/>
        <v/>
      </c>
      <c r="Z18" s="7" t="str">
        <f>IF($Y18="", "", MAX($Z$10:$Z17)+1)</f>
        <v/>
      </c>
      <c r="AA18" s="7">
        <v>8</v>
      </c>
      <c r="AB18" s="7" t="str">
        <f t="shared" si="11"/>
        <v/>
      </c>
      <c r="AD18" s="7" t="str">
        <f>IF($D18="", "", COUNTIF($D$11:$D$40, "&gt;"&amp;$D18)+1+COUNTIF($D$11:$D18, $D18)-1)</f>
        <v/>
      </c>
      <c r="AF18" s="7" t="str">
        <f t="shared" si="12"/>
        <v/>
      </c>
    </row>
    <row r="19" spans="1:32" x14ac:dyDescent="0.25">
      <c r="A19" s="32"/>
      <c r="B19" s="111"/>
      <c r="C19" s="103"/>
      <c r="D19" s="112"/>
      <c r="E19" s="113"/>
      <c r="F19" s="32"/>
      <c r="G19" s="7" t="str">
        <f t="shared" si="4"/>
        <v/>
      </c>
      <c r="H19" s="32"/>
      <c r="I19" s="27" t="str">
        <f>IF($B19="", "", SUMIF(Expenses!$D$11:$D$1010, $B19, Expenses!$G$11:$G$1010))</f>
        <v/>
      </c>
      <c r="J19" s="32"/>
      <c r="K19" s="27" t="str">
        <f t="shared" si="5"/>
        <v/>
      </c>
      <c r="L19" s="32"/>
      <c r="M19" s="7" t="str">
        <f t="shared" si="6"/>
        <v/>
      </c>
      <c r="N19" s="32"/>
      <c r="R19" s="7" t="str">
        <f>IF($B19="", "", COUNTIF(Expenses!$D$11:$D$1010, $B19))</f>
        <v/>
      </c>
      <c r="T19" s="7" t="str">
        <f t="shared" si="7"/>
        <v/>
      </c>
      <c r="V19" s="63" t="str">
        <f t="shared" si="8"/>
        <v/>
      </c>
      <c r="W19" s="68" t="str">
        <f t="shared" si="9"/>
        <v/>
      </c>
      <c r="Y19" s="7" t="str">
        <f t="shared" si="10"/>
        <v/>
      </c>
      <c r="Z19" s="7" t="str">
        <f>IF($Y19="", "", MAX($Z$10:$Z18)+1)</f>
        <v/>
      </c>
      <c r="AA19" s="7">
        <v>9</v>
      </c>
      <c r="AB19" s="7" t="str">
        <f t="shared" si="11"/>
        <v/>
      </c>
      <c r="AD19" s="7" t="str">
        <f>IF($D19="", "", COUNTIF($D$11:$D$40, "&gt;"&amp;$D19)+1+COUNTIF($D$11:$D19, $D19)-1)</f>
        <v/>
      </c>
      <c r="AF19" s="7" t="str">
        <f t="shared" si="12"/>
        <v/>
      </c>
    </row>
    <row r="20" spans="1:32" x14ac:dyDescent="0.25">
      <c r="A20" s="32"/>
      <c r="B20" s="111"/>
      <c r="C20" s="103"/>
      <c r="D20" s="112"/>
      <c r="E20" s="113"/>
      <c r="F20" s="32"/>
      <c r="G20" s="7" t="str">
        <f t="shared" si="4"/>
        <v/>
      </c>
      <c r="H20" s="32"/>
      <c r="I20" s="27" t="str">
        <f>IF($B20="", "", SUMIF(Expenses!$D$11:$D$1010, $B20, Expenses!$G$11:$G$1010))</f>
        <v/>
      </c>
      <c r="J20" s="32"/>
      <c r="K20" s="27" t="str">
        <f t="shared" si="5"/>
        <v/>
      </c>
      <c r="L20" s="32"/>
      <c r="M20" s="7" t="str">
        <f t="shared" si="6"/>
        <v/>
      </c>
      <c r="N20" s="32"/>
      <c r="R20" s="7" t="str">
        <f>IF($B20="", "", COUNTIF(Expenses!$D$11:$D$1010, $B20))</f>
        <v/>
      </c>
      <c r="T20" s="7" t="str">
        <f t="shared" si="7"/>
        <v/>
      </c>
      <c r="V20" s="63" t="str">
        <f t="shared" si="8"/>
        <v/>
      </c>
      <c r="W20" s="68" t="str">
        <f t="shared" si="9"/>
        <v/>
      </c>
      <c r="Y20" s="7" t="str">
        <f t="shared" si="10"/>
        <v/>
      </c>
      <c r="Z20" s="7" t="str">
        <f>IF($Y20="", "", MAX($Z$10:$Z19)+1)</f>
        <v/>
      </c>
      <c r="AA20" s="7">
        <v>10</v>
      </c>
      <c r="AB20" s="7" t="str">
        <f t="shared" si="11"/>
        <v/>
      </c>
      <c r="AD20" s="7" t="str">
        <f>IF($D20="", "", COUNTIF($D$11:$D$40, "&gt;"&amp;$D20)+1+COUNTIF($D$11:$D20, $D20)-1)</f>
        <v/>
      </c>
      <c r="AF20" s="7" t="str">
        <f t="shared" si="12"/>
        <v/>
      </c>
    </row>
    <row r="21" spans="1:32" x14ac:dyDescent="0.25">
      <c r="A21" s="32"/>
      <c r="B21" s="111"/>
      <c r="C21" s="103"/>
      <c r="D21" s="112"/>
      <c r="E21" s="113"/>
      <c r="F21" s="32"/>
      <c r="G21" s="7" t="str">
        <f t="shared" si="4"/>
        <v/>
      </c>
      <c r="H21" s="32"/>
      <c r="I21" s="27" t="str">
        <f>IF($B21="", "", SUMIF(Expenses!$D$11:$D$1010, $B21, Expenses!$G$11:$G$1010))</f>
        <v/>
      </c>
      <c r="J21" s="32"/>
      <c r="K21" s="27" t="str">
        <f t="shared" si="5"/>
        <v/>
      </c>
      <c r="L21" s="32"/>
      <c r="M21" s="7" t="str">
        <f t="shared" si="6"/>
        <v/>
      </c>
      <c r="N21" s="32"/>
      <c r="R21" s="7" t="str">
        <f>IF($B21="", "", COUNTIF(Expenses!$D$11:$D$1010, $B21))</f>
        <v/>
      </c>
      <c r="T21" s="7" t="str">
        <f t="shared" si="7"/>
        <v/>
      </c>
      <c r="V21" s="63" t="str">
        <f t="shared" si="8"/>
        <v/>
      </c>
      <c r="W21" s="68" t="str">
        <f t="shared" si="9"/>
        <v/>
      </c>
      <c r="Y21" s="7" t="str">
        <f t="shared" si="10"/>
        <v/>
      </c>
      <c r="Z21" s="7" t="str">
        <f>IF($Y21="", "", MAX($Z$10:$Z20)+1)</f>
        <v/>
      </c>
      <c r="AA21" s="7">
        <v>11</v>
      </c>
      <c r="AB21" s="7" t="str">
        <f t="shared" si="11"/>
        <v/>
      </c>
      <c r="AD21" s="7" t="str">
        <f>IF($D21="", "", COUNTIF($D$11:$D$40, "&gt;"&amp;$D21)+1+COUNTIF($D$11:$D21, $D21)-1)</f>
        <v/>
      </c>
      <c r="AF21" s="7" t="str">
        <f t="shared" si="12"/>
        <v/>
      </c>
    </row>
    <row r="22" spans="1:32" x14ac:dyDescent="0.25">
      <c r="A22" s="32"/>
      <c r="B22" s="111"/>
      <c r="C22" s="103"/>
      <c r="D22" s="112"/>
      <c r="E22" s="113"/>
      <c r="F22" s="32"/>
      <c r="G22" s="7" t="str">
        <f t="shared" si="4"/>
        <v/>
      </c>
      <c r="H22" s="32"/>
      <c r="I22" s="27" t="str">
        <f>IF($B22="", "", SUMIF(Expenses!$D$11:$D$1010, $B22, Expenses!$G$11:$G$1010))</f>
        <v/>
      </c>
      <c r="J22" s="32"/>
      <c r="K22" s="27" t="str">
        <f t="shared" si="5"/>
        <v/>
      </c>
      <c r="L22" s="32"/>
      <c r="M22" s="7" t="str">
        <f t="shared" si="6"/>
        <v/>
      </c>
      <c r="N22" s="32"/>
      <c r="R22" s="7" t="str">
        <f>IF($B22="", "", COUNTIF(Expenses!$D$11:$D$1010, $B22))</f>
        <v/>
      </c>
      <c r="T22" s="7" t="str">
        <f t="shared" si="7"/>
        <v/>
      </c>
      <c r="V22" s="63" t="str">
        <f t="shared" si="8"/>
        <v/>
      </c>
      <c r="W22" s="68" t="str">
        <f t="shared" si="9"/>
        <v/>
      </c>
      <c r="Y22" s="7" t="str">
        <f t="shared" si="10"/>
        <v/>
      </c>
      <c r="Z22" s="7" t="str">
        <f>IF($Y22="", "", MAX($Z$10:$Z21)+1)</f>
        <v/>
      </c>
      <c r="AA22" s="7">
        <v>12</v>
      </c>
      <c r="AB22" s="7" t="str">
        <f t="shared" si="11"/>
        <v/>
      </c>
      <c r="AD22" s="7" t="str">
        <f>IF($D22="", "", COUNTIF($D$11:$D$40, "&gt;"&amp;$D22)+1+COUNTIF($D$11:$D22, $D22)-1)</f>
        <v/>
      </c>
      <c r="AF22" s="7" t="str">
        <f t="shared" si="12"/>
        <v/>
      </c>
    </row>
    <row r="23" spans="1:32" x14ac:dyDescent="0.25">
      <c r="A23" s="32"/>
      <c r="B23" s="111"/>
      <c r="C23" s="103"/>
      <c r="D23" s="112"/>
      <c r="E23" s="113"/>
      <c r="F23" s="32"/>
      <c r="G23" s="7" t="str">
        <f t="shared" si="4"/>
        <v/>
      </c>
      <c r="H23" s="32"/>
      <c r="I23" s="27" t="str">
        <f>IF($B23="", "", SUMIF(Expenses!$D$11:$D$1010, $B23, Expenses!$G$11:$G$1010))</f>
        <v/>
      </c>
      <c r="J23" s="32"/>
      <c r="K23" s="27" t="str">
        <f t="shared" si="5"/>
        <v/>
      </c>
      <c r="L23" s="32"/>
      <c r="M23" s="7" t="str">
        <f t="shared" si="6"/>
        <v/>
      </c>
      <c r="N23" s="32"/>
      <c r="R23" s="7" t="str">
        <f>IF($B23="", "", COUNTIF(Expenses!$D$11:$D$1010, $B23))</f>
        <v/>
      </c>
      <c r="T23" s="7" t="str">
        <f t="shared" si="7"/>
        <v/>
      </c>
      <c r="V23" s="63" t="str">
        <f t="shared" si="8"/>
        <v/>
      </c>
      <c r="W23" s="68" t="str">
        <f t="shared" si="9"/>
        <v/>
      </c>
      <c r="Y23" s="7" t="str">
        <f t="shared" si="10"/>
        <v/>
      </c>
      <c r="Z23" s="7" t="str">
        <f>IF($Y23="", "", MAX($Z$10:$Z22)+1)</f>
        <v/>
      </c>
      <c r="AA23" s="7">
        <v>13</v>
      </c>
      <c r="AB23" s="7" t="str">
        <f t="shared" si="11"/>
        <v/>
      </c>
      <c r="AD23" s="7" t="str">
        <f>IF($D23="", "", COUNTIF($D$11:$D$40, "&gt;"&amp;$D23)+1+COUNTIF($D$11:$D23, $D23)-1)</f>
        <v/>
      </c>
      <c r="AF23" s="7" t="str">
        <f t="shared" si="12"/>
        <v/>
      </c>
    </row>
    <row r="24" spans="1:32" x14ac:dyDescent="0.25">
      <c r="A24" s="32"/>
      <c r="B24" s="111"/>
      <c r="C24" s="103"/>
      <c r="D24" s="112"/>
      <c r="E24" s="113"/>
      <c r="F24" s="32"/>
      <c r="G24" s="7" t="str">
        <f t="shared" si="4"/>
        <v/>
      </c>
      <c r="H24" s="32"/>
      <c r="I24" s="27" t="str">
        <f>IF($B24="", "", SUMIF(Expenses!$D$11:$D$1010, $B24, Expenses!$G$11:$G$1010))</f>
        <v/>
      </c>
      <c r="J24" s="32"/>
      <c r="K24" s="27" t="str">
        <f t="shared" si="5"/>
        <v/>
      </c>
      <c r="L24" s="32"/>
      <c r="M24" s="7" t="str">
        <f t="shared" si="6"/>
        <v/>
      </c>
      <c r="N24" s="32"/>
      <c r="R24" s="7" t="str">
        <f>IF($B24="", "", COUNTIF(Expenses!$D$11:$D$1010, $B24))</f>
        <v/>
      </c>
      <c r="T24" s="7" t="str">
        <f t="shared" si="7"/>
        <v/>
      </c>
      <c r="V24" s="63" t="str">
        <f t="shared" si="8"/>
        <v/>
      </c>
      <c r="W24" s="68" t="str">
        <f t="shared" si="9"/>
        <v/>
      </c>
      <c r="Y24" s="7" t="str">
        <f t="shared" si="10"/>
        <v/>
      </c>
      <c r="Z24" s="7" t="str">
        <f>IF($Y24="", "", MAX($Z$10:$Z23)+1)</f>
        <v/>
      </c>
      <c r="AA24" s="7">
        <v>14</v>
      </c>
      <c r="AB24" s="7" t="str">
        <f t="shared" si="11"/>
        <v/>
      </c>
      <c r="AD24" s="7" t="str">
        <f>IF($D24="", "", COUNTIF($D$11:$D$40, "&gt;"&amp;$D24)+1+COUNTIF($D$11:$D24, $D24)-1)</f>
        <v/>
      </c>
      <c r="AF24" s="7" t="str">
        <f t="shared" si="12"/>
        <v/>
      </c>
    </row>
    <row r="25" spans="1:32" x14ac:dyDescent="0.25">
      <c r="A25" s="32"/>
      <c r="B25" s="111"/>
      <c r="C25" s="103"/>
      <c r="D25" s="112"/>
      <c r="E25" s="113"/>
      <c r="F25" s="32"/>
      <c r="G25" s="7" t="str">
        <f t="shared" si="4"/>
        <v/>
      </c>
      <c r="H25" s="32"/>
      <c r="I25" s="27" t="str">
        <f>IF($B25="", "", SUMIF(Expenses!$D$11:$D$1010, $B25, Expenses!$G$11:$G$1010))</f>
        <v/>
      </c>
      <c r="J25" s="32"/>
      <c r="K25" s="27" t="str">
        <f t="shared" si="5"/>
        <v/>
      </c>
      <c r="L25" s="32"/>
      <c r="M25" s="7" t="str">
        <f t="shared" si="6"/>
        <v/>
      </c>
      <c r="N25" s="32"/>
      <c r="R25" s="7" t="str">
        <f>IF($B25="", "", COUNTIF(Expenses!$D$11:$D$1010, $B25))</f>
        <v/>
      </c>
      <c r="T25" s="7" t="str">
        <f t="shared" si="7"/>
        <v/>
      </c>
      <c r="V25" s="63" t="str">
        <f t="shared" si="8"/>
        <v/>
      </c>
      <c r="W25" s="68" t="str">
        <f t="shared" si="9"/>
        <v/>
      </c>
      <c r="Y25" s="7" t="str">
        <f t="shared" si="10"/>
        <v/>
      </c>
      <c r="Z25" s="7" t="str">
        <f>IF($Y25="", "", MAX($Z$10:$Z24)+1)</f>
        <v/>
      </c>
      <c r="AA25" s="7">
        <v>15</v>
      </c>
      <c r="AB25" s="7" t="str">
        <f t="shared" si="11"/>
        <v/>
      </c>
      <c r="AD25" s="7" t="str">
        <f>IF($D25="", "", COUNTIF($D$11:$D$40, "&gt;"&amp;$D25)+1+COUNTIF($D$11:$D25, $D25)-1)</f>
        <v/>
      </c>
      <c r="AF25" s="7" t="str">
        <f t="shared" si="12"/>
        <v/>
      </c>
    </row>
    <row r="26" spans="1:32" x14ac:dyDescent="0.25">
      <c r="A26" s="32"/>
      <c r="B26" s="111"/>
      <c r="C26" s="103"/>
      <c r="D26" s="112"/>
      <c r="E26" s="113"/>
      <c r="F26" s="32"/>
      <c r="G26" s="7" t="str">
        <f t="shared" si="4"/>
        <v/>
      </c>
      <c r="H26" s="32"/>
      <c r="I26" s="27" t="str">
        <f>IF($B26="", "", SUMIF(Expenses!$D$11:$D$1010, $B26, Expenses!$G$11:$G$1010))</f>
        <v/>
      </c>
      <c r="J26" s="32"/>
      <c r="K26" s="27" t="str">
        <f t="shared" si="5"/>
        <v/>
      </c>
      <c r="L26" s="32"/>
      <c r="M26" s="7" t="str">
        <f t="shared" si="6"/>
        <v/>
      </c>
      <c r="N26" s="32"/>
      <c r="R26" s="7" t="str">
        <f>IF($B26="", "", COUNTIF(Expenses!$D$11:$D$1010, $B26))</f>
        <v/>
      </c>
      <c r="T26" s="7" t="str">
        <f t="shared" si="7"/>
        <v/>
      </c>
      <c r="V26" s="63" t="str">
        <f t="shared" si="8"/>
        <v/>
      </c>
      <c r="W26" s="68" t="str">
        <f t="shared" si="9"/>
        <v/>
      </c>
      <c r="Y26" s="7" t="str">
        <f t="shared" si="10"/>
        <v/>
      </c>
      <c r="Z26" s="7" t="str">
        <f>IF($Y26="", "", MAX($Z$10:$Z25)+1)</f>
        <v/>
      </c>
      <c r="AA26" s="7">
        <v>16</v>
      </c>
      <c r="AB26" s="7" t="str">
        <f t="shared" si="11"/>
        <v/>
      </c>
      <c r="AD26" s="7" t="str">
        <f>IF($D26="", "", COUNTIF($D$11:$D$40, "&gt;"&amp;$D26)+1+COUNTIF($D$11:$D26, $D26)-1)</f>
        <v/>
      </c>
      <c r="AF26" s="7" t="str">
        <f t="shared" si="12"/>
        <v/>
      </c>
    </row>
    <row r="27" spans="1:32" x14ac:dyDescent="0.25">
      <c r="A27" s="32"/>
      <c r="B27" s="111"/>
      <c r="C27" s="103"/>
      <c r="D27" s="112"/>
      <c r="E27" s="113"/>
      <c r="F27" s="32"/>
      <c r="G27" s="7" t="str">
        <f t="shared" si="4"/>
        <v/>
      </c>
      <c r="H27" s="32"/>
      <c r="I27" s="27" t="str">
        <f>IF($B27="", "", SUMIF(Expenses!$D$11:$D$1010, $B27, Expenses!$G$11:$G$1010))</f>
        <v/>
      </c>
      <c r="J27" s="32"/>
      <c r="K27" s="27" t="str">
        <f t="shared" si="5"/>
        <v/>
      </c>
      <c r="L27" s="32"/>
      <c r="M27" s="7" t="str">
        <f t="shared" si="6"/>
        <v/>
      </c>
      <c r="N27" s="32"/>
      <c r="R27" s="7" t="str">
        <f>IF($B27="", "", COUNTIF(Expenses!$D$11:$D$1010, $B27))</f>
        <v/>
      </c>
      <c r="T27" s="7" t="str">
        <f t="shared" si="7"/>
        <v/>
      </c>
      <c r="V27" s="63" t="str">
        <f t="shared" si="8"/>
        <v/>
      </c>
      <c r="W27" s="68" t="str">
        <f t="shared" si="9"/>
        <v/>
      </c>
      <c r="Y27" s="7" t="str">
        <f t="shared" si="10"/>
        <v/>
      </c>
      <c r="Z27" s="7" t="str">
        <f>IF($Y27="", "", MAX($Z$10:$Z26)+1)</f>
        <v/>
      </c>
      <c r="AA27" s="7">
        <v>17</v>
      </c>
      <c r="AB27" s="7" t="str">
        <f t="shared" si="11"/>
        <v/>
      </c>
      <c r="AD27" s="7" t="str">
        <f>IF($D27="", "", COUNTIF($D$11:$D$40, "&gt;"&amp;$D27)+1+COUNTIF($D$11:$D27, $D27)-1)</f>
        <v/>
      </c>
      <c r="AF27" s="7" t="str">
        <f t="shared" si="12"/>
        <v/>
      </c>
    </row>
    <row r="28" spans="1:32" x14ac:dyDescent="0.25">
      <c r="A28" s="32"/>
      <c r="B28" s="111"/>
      <c r="C28" s="103"/>
      <c r="D28" s="112"/>
      <c r="E28" s="113"/>
      <c r="F28" s="32"/>
      <c r="G28" s="7" t="str">
        <f t="shared" si="4"/>
        <v/>
      </c>
      <c r="H28" s="32"/>
      <c r="I28" s="27" t="str">
        <f>IF($B28="", "", SUMIF(Expenses!$D$11:$D$1010, $B28, Expenses!$G$11:$G$1010))</f>
        <v/>
      </c>
      <c r="J28" s="32"/>
      <c r="K28" s="27" t="str">
        <f t="shared" si="5"/>
        <v/>
      </c>
      <c r="L28" s="32"/>
      <c r="M28" s="7" t="str">
        <f t="shared" si="6"/>
        <v/>
      </c>
      <c r="N28" s="32"/>
      <c r="R28" s="7" t="str">
        <f>IF($B28="", "", COUNTIF(Expenses!$D$11:$D$1010, $B28))</f>
        <v/>
      </c>
      <c r="T28" s="7" t="str">
        <f t="shared" si="7"/>
        <v/>
      </c>
      <c r="V28" s="63" t="str">
        <f t="shared" si="8"/>
        <v/>
      </c>
      <c r="W28" s="68" t="str">
        <f t="shared" si="9"/>
        <v/>
      </c>
      <c r="Y28" s="7" t="str">
        <f t="shared" si="10"/>
        <v/>
      </c>
      <c r="Z28" s="7" t="str">
        <f>IF($Y28="", "", MAX($Z$10:$Z27)+1)</f>
        <v/>
      </c>
      <c r="AA28" s="7">
        <v>18</v>
      </c>
      <c r="AB28" s="7" t="str">
        <f t="shared" si="11"/>
        <v/>
      </c>
      <c r="AD28" s="7" t="str">
        <f>IF($D28="", "", COUNTIF($D$11:$D$40, "&gt;"&amp;$D28)+1+COUNTIF($D$11:$D28, $D28)-1)</f>
        <v/>
      </c>
      <c r="AF28" s="7" t="str">
        <f t="shared" si="12"/>
        <v/>
      </c>
    </row>
    <row r="29" spans="1:32" x14ac:dyDescent="0.25">
      <c r="A29" s="32"/>
      <c r="B29" s="111"/>
      <c r="C29" s="103"/>
      <c r="D29" s="112"/>
      <c r="E29" s="113"/>
      <c r="F29" s="32"/>
      <c r="G29" s="7" t="str">
        <f t="shared" si="4"/>
        <v/>
      </c>
      <c r="H29" s="32"/>
      <c r="I29" s="27" t="str">
        <f>IF($B29="", "", SUMIF(Expenses!$D$11:$D$1010, $B29, Expenses!$G$11:$G$1010))</f>
        <v/>
      </c>
      <c r="J29" s="32"/>
      <c r="K29" s="27" t="str">
        <f t="shared" si="5"/>
        <v/>
      </c>
      <c r="L29" s="32"/>
      <c r="M29" s="7" t="str">
        <f t="shared" si="6"/>
        <v/>
      </c>
      <c r="N29" s="32"/>
      <c r="R29" s="7" t="str">
        <f>IF($B29="", "", COUNTIF(Expenses!$D$11:$D$1010, $B29))</f>
        <v/>
      </c>
      <c r="T29" s="7" t="str">
        <f t="shared" si="7"/>
        <v/>
      </c>
      <c r="V29" s="63" t="str">
        <f t="shared" si="8"/>
        <v/>
      </c>
      <c r="W29" s="68" t="str">
        <f t="shared" si="9"/>
        <v/>
      </c>
      <c r="Y29" s="7" t="str">
        <f t="shared" si="10"/>
        <v/>
      </c>
      <c r="Z29" s="7" t="str">
        <f>IF($Y29="", "", MAX($Z$10:$Z28)+1)</f>
        <v/>
      </c>
      <c r="AA29" s="7">
        <v>19</v>
      </c>
      <c r="AB29" s="7" t="str">
        <f t="shared" si="11"/>
        <v/>
      </c>
      <c r="AD29" s="7" t="str">
        <f>IF($D29="", "", COUNTIF($D$11:$D$40, "&gt;"&amp;$D29)+1+COUNTIF($D$11:$D29, $D29)-1)</f>
        <v/>
      </c>
      <c r="AF29" s="7" t="str">
        <f t="shared" si="12"/>
        <v/>
      </c>
    </row>
    <row r="30" spans="1:32" x14ac:dyDescent="0.25">
      <c r="A30" s="32"/>
      <c r="B30" s="111"/>
      <c r="C30" s="103"/>
      <c r="D30" s="112"/>
      <c r="E30" s="113"/>
      <c r="F30" s="32"/>
      <c r="G30" s="7" t="str">
        <f t="shared" si="4"/>
        <v/>
      </c>
      <c r="H30" s="32"/>
      <c r="I30" s="27" t="str">
        <f>IF($B30="", "", SUMIF(Expenses!$D$11:$D$1010, $B30, Expenses!$G$11:$G$1010))</f>
        <v/>
      </c>
      <c r="J30" s="32"/>
      <c r="K30" s="27" t="str">
        <f t="shared" si="5"/>
        <v/>
      </c>
      <c r="L30" s="32"/>
      <c r="M30" s="7" t="str">
        <f t="shared" si="6"/>
        <v/>
      </c>
      <c r="N30" s="32"/>
      <c r="R30" s="7" t="str">
        <f>IF($B30="", "", COUNTIF(Expenses!$D$11:$D$1010, $B30))</f>
        <v/>
      </c>
      <c r="T30" s="7" t="str">
        <f t="shared" si="7"/>
        <v/>
      </c>
      <c r="V30" s="63" t="str">
        <f t="shared" si="8"/>
        <v/>
      </c>
      <c r="W30" s="68" t="str">
        <f t="shared" si="9"/>
        <v/>
      </c>
      <c r="Y30" s="7" t="str">
        <f t="shared" si="10"/>
        <v/>
      </c>
      <c r="Z30" s="7" t="str">
        <f>IF($Y30="", "", MAX($Z$10:$Z29)+1)</f>
        <v/>
      </c>
      <c r="AA30" s="7">
        <v>20</v>
      </c>
      <c r="AB30" s="7" t="str">
        <f t="shared" si="11"/>
        <v/>
      </c>
      <c r="AD30" s="7" t="str">
        <f>IF($D30="", "", COUNTIF($D$11:$D$40, "&gt;"&amp;$D30)+1+COUNTIF($D$11:$D30, $D30)-1)</f>
        <v/>
      </c>
      <c r="AF30" s="7" t="str">
        <f t="shared" si="12"/>
        <v/>
      </c>
    </row>
    <row r="31" spans="1:32" x14ac:dyDescent="0.25">
      <c r="A31" s="32"/>
      <c r="B31" s="111"/>
      <c r="C31" s="103"/>
      <c r="D31" s="112"/>
      <c r="E31" s="113"/>
      <c r="F31" s="32"/>
      <c r="G31" s="7" t="str">
        <f t="shared" si="4"/>
        <v/>
      </c>
      <c r="H31" s="32"/>
      <c r="I31" s="27" t="str">
        <f>IF($B31="", "", SUMIF(Expenses!$D$11:$D$1010, $B31, Expenses!$G$11:$G$1010))</f>
        <v/>
      </c>
      <c r="J31" s="32"/>
      <c r="K31" s="27" t="str">
        <f t="shared" si="5"/>
        <v/>
      </c>
      <c r="L31" s="32"/>
      <c r="M31" s="7" t="str">
        <f t="shared" si="6"/>
        <v/>
      </c>
      <c r="N31" s="32"/>
      <c r="R31" s="7" t="str">
        <f>IF($B31="", "", COUNTIF(Expenses!$D$11:$D$1010, $B31))</f>
        <v/>
      </c>
      <c r="T31" s="7" t="str">
        <f t="shared" si="7"/>
        <v/>
      </c>
      <c r="V31" s="63" t="str">
        <f t="shared" si="8"/>
        <v/>
      </c>
      <c r="W31" s="68" t="str">
        <f t="shared" si="9"/>
        <v/>
      </c>
      <c r="Y31" s="7" t="str">
        <f t="shared" si="10"/>
        <v/>
      </c>
      <c r="Z31" s="7" t="str">
        <f>IF($Y31="", "", MAX($Z$10:$Z30)+1)</f>
        <v/>
      </c>
      <c r="AA31" s="7">
        <v>21</v>
      </c>
      <c r="AB31" s="7" t="str">
        <f t="shared" si="11"/>
        <v/>
      </c>
      <c r="AD31" s="7" t="str">
        <f>IF($D31="", "", COUNTIF($D$11:$D$40, "&gt;"&amp;$D31)+1+COUNTIF($D$11:$D31, $D31)-1)</f>
        <v/>
      </c>
      <c r="AF31" s="7" t="str">
        <f t="shared" si="12"/>
        <v/>
      </c>
    </row>
    <row r="32" spans="1:32" x14ac:dyDescent="0.25">
      <c r="A32" s="32"/>
      <c r="B32" s="111"/>
      <c r="C32" s="103"/>
      <c r="D32" s="112"/>
      <c r="E32" s="113"/>
      <c r="F32" s="32"/>
      <c r="G32" s="7" t="str">
        <f t="shared" si="4"/>
        <v/>
      </c>
      <c r="H32" s="32"/>
      <c r="I32" s="27" t="str">
        <f>IF($B32="", "", SUMIF(Expenses!$D$11:$D$1010, $B32, Expenses!$G$11:$G$1010))</f>
        <v/>
      </c>
      <c r="J32" s="32"/>
      <c r="K32" s="27" t="str">
        <f t="shared" si="5"/>
        <v/>
      </c>
      <c r="L32" s="32"/>
      <c r="M32" s="7" t="str">
        <f t="shared" si="6"/>
        <v/>
      </c>
      <c r="N32" s="32"/>
      <c r="R32" s="7" t="str">
        <f>IF($B32="", "", COUNTIF(Expenses!$D$11:$D$1010, $B32))</f>
        <v/>
      </c>
      <c r="T32" s="7" t="str">
        <f t="shared" si="7"/>
        <v/>
      </c>
      <c r="V32" s="63" t="str">
        <f t="shared" si="8"/>
        <v/>
      </c>
      <c r="W32" s="68" t="str">
        <f t="shared" si="9"/>
        <v/>
      </c>
      <c r="Y32" s="7" t="str">
        <f t="shared" si="10"/>
        <v/>
      </c>
      <c r="Z32" s="7" t="str">
        <f>IF($Y32="", "", MAX($Z$10:$Z31)+1)</f>
        <v/>
      </c>
      <c r="AA32" s="7">
        <v>22</v>
      </c>
      <c r="AB32" s="7" t="str">
        <f t="shared" si="11"/>
        <v/>
      </c>
      <c r="AD32" s="7" t="str">
        <f>IF($D32="", "", COUNTIF($D$11:$D$40, "&gt;"&amp;$D32)+1+COUNTIF($D$11:$D32, $D32)-1)</f>
        <v/>
      </c>
      <c r="AF32" s="7" t="str">
        <f t="shared" si="12"/>
        <v/>
      </c>
    </row>
    <row r="33" spans="1:32" x14ac:dyDescent="0.25">
      <c r="A33" s="32"/>
      <c r="B33" s="111"/>
      <c r="C33" s="103"/>
      <c r="D33" s="112"/>
      <c r="E33" s="113"/>
      <c r="F33" s="32"/>
      <c r="G33" s="7" t="str">
        <f t="shared" si="4"/>
        <v/>
      </c>
      <c r="H33" s="32"/>
      <c r="I33" s="27" t="str">
        <f>IF($B33="", "", SUMIF(Expenses!$D$11:$D$1010, $B33, Expenses!$G$11:$G$1010))</f>
        <v/>
      </c>
      <c r="J33" s="32"/>
      <c r="K33" s="27" t="str">
        <f t="shared" si="5"/>
        <v/>
      </c>
      <c r="L33" s="32"/>
      <c r="M33" s="7" t="str">
        <f t="shared" si="6"/>
        <v/>
      </c>
      <c r="N33" s="32"/>
      <c r="R33" s="7" t="str">
        <f>IF($B33="", "", COUNTIF(Expenses!$D$11:$D$1010, $B33))</f>
        <v/>
      </c>
      <c r="T33" s="7" t="str">
        <f t="shared" si="7"/>
        <v/>
      </c>
      <c r="V33" s="63" t="str">
        <f t="shared" si="8"/>
        <v/>
      </c>
      <c r="W33" s="68" t="str">
        <f t="shared" si="9"/>
        <v/>
      </c>
      <c r="Y33" s="7" t="str">
        <f t="shared" si="10"/>
        <v/>
      </c>
      <c r="Z33" s="7" t="str">
        <f>IF($Y33="", "", MAX($Z$10:$Z32)+1)</f>
        <v/>
      </c>
      <c r="AA33" s="7">
        <v>23</v>
      </c>
      <c r="AB33" s="7" t="str">
        <f t="shared" si="11"/>
        <v/>
      </c>
      <c r="AD33" s="7" t="str">
        <f>IF($D33="", "", COUNTIF($D$11:$D$40, "&gt;"&amp;$D33)+1+COUNTIF($D$11:$D33, $D33)-1)</f>
        <v/>
      </c>
      <c r="AF33" s="7" t="str">
        <f t="shared" si="12"/>
        <v/>
      </c>
    </row>
    <row r="34" spans="1:32" x14ac:dyDescent="0.25">
      <c r="A34" s="32"/>
      <c r="B34" s="111"/>
      <c r="C34" s="103"/>
      <c r="D34" s="112"/>
      <c r="E34" s="113"/>
      <c r="F34" s="32"/>
      <c r="G34" s="7" t="str">
        <f t="shared" si="4"/>
        <v/>
      </c>
      <c r="H34" s="32"/>
      <c r="I34" s="27" t="str">
        <f>IF($B34="", "", SUMIF(Expenses!$D$11:$D$1010, $B34, Expenses!$G$11:$G$1010))</f>
        <v/>
      </c>
      <c r="J34" s="32"/>
      <c r="K34" s="27" t="str">
        <f t="shared" si="5"/>
        <v/>
      </c>
      <c r="L34" s="32"/>
      <c r="M34" s="7" t="str">
        <f t="shared" si="6"/>
        <v/>
      </c>
      <c r="N34" s="32"/>
      <c r="R34" s="7" t="str">
        <f>IF($B34="", "", COUNTIF(Expenses!$D$11:$D$1010, $B34))</f>
        <v/>
      </c>
      <c r="T34" s="7" t="str">
        <f t="shared" si="7"/>
        <v/>
      </c>
      <c r="V34" s="63" t="str">
        <f t="shared" si="8"/>
        <v/>
      </c>
      <c r="W34" s="68" t="str">
        <f t="shared" si="9"/>
        <v/>
      </c>
      <c r="Y34" s="7" t="str">
        <f t="shared" si="10"/>
        <v/>
      </c>
      <c r="Z34" s="7" t="str">
        <f>IF($Y34="", "", MAX($Z$10:$Z33)+1)</f>
        <v/>
      </c>
      <c r="AA34" s="7">
        <v>24</v>
      </c>
      <c r="AB34" s="7" t="str">
        <f t="shared" si="11"/>
        <v/>
      </c>
      <c r="AD34" s="7" t="str">
        <f>IF($D34="", "", COUNTIF($D$11:$D$40, "&gt;"&amp;$D34)+1+COUNTIF($D$11:$D34, $D34)-1)</f>
        <v/>
      </c>
      <c r="AF34" s="7" t="str">
        <f t="shared" si="12"/>
        <v/>
      </c>
    </row>
    <row r="35" spans="1:32" x14ac:dyDescent="0.25">
      <c r="A35" s="32"/>
      <c r="B35" s="111"/>
      <c r="C35" s="103"/>
      <c r="D35" s="112"/>
      <c r="E35" s="113"/>
      <c r="F35" s="32"/>
      <c r="G35" s="7" t="str">
        <f t="shared" si="4"/>
        <v/>
      </c>
      <c r="H35" s="32"/>
      <c r="I35" s="27" t="str">
        <f>IF($B35="", "", SUMIF(Expenses!$D$11:$D$1010, $B35, Expenses!$G$11:$G$1010))</f>
        <v/>
      </c>
      <c r="J35" s="32"/>
      <c r="K35" s="27" t="str">
        <f t="shared" si="5"/>
        <v/>
      </c>
      <c r="L35" s="32"/>
      <c r="M35" s="7" t="str">
        <f t="shared" si="6"/>
        <v/>
      </c>
      <c r="N35" s="32"/>
      <c r="R35" s="7" t="str">
        <f>IF($B35="", "", COUNTIF(Expenses!$D$11:$D$1010, $B35))</f>
        <v/>
      </c>
      <c r="T35" s="7" t="str">
        <f t="shared" si="7"/>
        <v/>
      </c>
      <c r="V35" s="63" t="str">
        <f t="shared" si="8"/>
        <v/>
      </c>
      <c r="W35" s="68" t="str">
        <f t="shared" si="9"/>
        <v/>
      </c>
      <c r="Y35" s="7" t="str">
        <f t="shared" si="10"/>
        <v/>
      </c>
      <c r="Z35" s="7" t="str">
        <f>IF($Y35="", "", MAX($Z$10:$Z34)+1)</f>
        <v/>
      </c>
      <c r="AA35" s="7">
        <v>25</v>
      </c>
      <c r="AB35" s="7" t="str">
        <f t="shared" si="11"/>
        <v/>
      </c>
      <c r="AD35" s="7" t="str">
        <f>IF($D35="", "", COUNTIF($D$11:$D$40, "&gt;"&amp;$D35)+1+COUNTIF($D$11:$D35, $D35)-1)</f>
        <v/>
      </c>
      <c r="AF35" s="7" t="str">
        <f t="shared" si="12"/>
        <v/>
      </c>
    </row>
    <row r="36" spans="1:32" x14ac:dyDescent="0.25">
      <c r="A36" s="32"/>
      <c r="B36" s="111"/>
      <c r="C36" s="103"/>
      <c r="D36" s="112"/>
      <c r="E36" s="113"/>
      <c r="F36" s="32"/>
      <c r="G36" s="7" t="str">
        <f t="shared" si="4"/>
        <v/>
      </c>
      <c r="H36" s="32"/>
      <c r="I36" s="27" t="str">
        <f>IF($B36="", "", SUMIF(Expenses!$D$11:$D$1010, $B36, Expenses!$G$11:$G$1010))</f>
        <v/>
      </c>
      <c r="J36" s="32"/>
      <c r="K36" s="27" t="str">
        <f t="shared" si="5"/>
        <v/>
      </c>
      <c r="L36" s="32"/>
      <c r="M36" s="7" t="str">
        <f t="shared" si="6"/>
        <v/>
      </c>
      <c r="N36" s="32"/>
      <c r="R36" s="7" t="str">
        <f>IF($B36="", "", COUNTIF(Expenses!$D$11:$D$1010, $B36))</f>
        <v/>
      </c>
      <c r="T36" s="7" t="str">
        <f t="shared" si="7"/>
        <v/>
      </c>
      <c r="V36" s="63" t="str">
        <f t="shared" si="8"/>
        <v/>
      </c>
      <c r="W36" s="68" t="str">
        <f t="shared" si="9"/>
        <v/>
      </c>
      <c r="Y36" s="7" t="str">
        <f t="shared" si="10"/>
        <v/>
      </c>
      <c r="Z36" s="7" t="str">
        <f>IF($Y36="", "", MAX($Z$10:$Z35)+1)</f>
        <v/>
      </c>
      <c r="AA36" s="7">
        <v>26</v>
      </c>
      <c r="AB36" s="7" t="str">
        <f t="shared" si="11"/>
        <v/>
      </c>
      <c r="AD36" s="7" t="str">
        <f>IF($D36="", "", COUNTIF($D$11:$D$40, "&gt;"&amp;$D36)+1+COUNTIF($D$11:$D36, $D36)-1)</f>
        <v/>
      </c>
      <c r="AF36" s="7" t="str">
        <f t="shared" si="12"/>
        <v/>
      </c>
    </row>
    <row r="37" spans="1:32" x14ac:dyDescent="0.25">
      <c r="A37" s="32"/>
      <c r="B37" s="111"/>
      <c r="C37" s="103"/>
      <c r="D37" s="112"/>
      <c r="E37" s="113"/>
      <c r="F37" s="32"/>
      <c r="G37" s="7" t="str">
        <f t="shared" si="4"/>
        <v/>
      </c>
      <c r="H37" s="32"/>
      <c r="I37" s="27" t="str">
        <f>IF($B37="", "", SUMIF(Expenses!$D$11:$D$1010, $B37, Expenses!$G$11:$G$1010))</f>
        <v/>
      </c>
      <c r="J37" s="32"/>
      <c r="K37" s="27" t="str">
        <f t="shared" si="5"/>
        <v/>
      </c>
      <c r="L37" s="32"/>
      <c r="M37" s="7" t="str">
        <f t="shared" si="6"/>
        <v/>
      </c>
      <c r="N37" s="32"/>
      <c r="R37" s="7" t="str">
        <f>IF($B37="", "", COUNTIF(Expenses!$D$11:$D$1010, $B37))</f>
        <v/>
      </c>
      <c r="T37" s="7" t="str">
        <f t="shared" si="7"/>
        <v/>
      </c>
      <c r="V37" s="63" t="str">
        <f t="shared" si="8"/>
        <v/>
      </c>
      <c r="W37" s="68" t="str">
        <f t="shared" si="9"/>
        <v/>
      </c>
      <c r="Y37" s="7" t="str">
        <f t="shared" si="10"/>
        <v/>
      </c>
      <c r="Z37" s="7" t="str">
        <f>IF($Y37="", "", MAX($Z$10:$Z36)+1)</f>
        <v/>
      </c>
      <c r="AA37" s="7">
        <v>27</v>
      </c>
      <c r="AB37" s="7" t="str">
        <f t="shared" si="11"/>
        <v/>
      </c>
      <c r="AD37" s="7" t="str">
        <f>IF($D37="", "", COUNTIF($D$11:$D$40, "&gt;"&amp;$D37)+1+COUNTIF($D$11:$D37, $D37)-1)</f>
        <v/>
      </c>
      <c r="AF37" s="7" t="str">
        <f t="shared" si="12"/>
        <v/>
      </c>
    </row>
    <row r="38" spans="1:32" x14ac:dyDescent="0.25">
      <c r="A38" s="32"/>
      <c r="B38" s="111"/>
      <c r="C38" s="103"/>
      <c r="D38" s="112"/>
      <c r="E38" s="113"/>
      <c r="F38" s="32"/>
      <c r="G38" s="7" t="str">
        <f t="shared" si="4"/>
        <v/>
      </c>
      <c r="H38" s="32"/>
      <c r="I38" s="27" t="str">
        <f>IF($B38="", "", SUMIF(Expenses!$D$11:$D$1010, $B38, Expenses!$G$11:$G$1010))</f>
        <v/>
      </c>
      <c r="J38" s="32"/>
      <c r="K38" s="27" t="str">
        <f t="shared" si="5"/>
        <v/>
      </c>
      <c r="L38" s="32"/>
      <c r="M38" s="7" t="str">
        <f t="shared" si="6"/>
        <v/>
      </c>
      <c r="N38" s="32"/>
      <c r="R38" s="7" t="str">
        <f>IF($B38="", "", COUNTIF(Expenses!$D$11:$D$1010, $B38))</f>
        <v/>
      </c>
      <c r="T38" s="7" t="str">
        <f t="shared" si="7"/>
        <v/>
      </c>
      <c r="V38" s="63" t="str">
        <f t="shared" si="8"/>
        <v/>
      </c>
      <c r="W38" s="68" t="str">
        <f t="shared" si="9"/>
        <v/>
      </c>
      <c r="Y38" s="7" t="str">
        <f t="shared" si="10"/>
        <v/>
      </c>
      <c r="Z38" s="7" t="str">
        <f>IF($Y38="", "", MAX($Z$10:$Z37)+1)</f>
        <v/>
      </c>
      <c r="AA38" s="7">
        <v>28</v>
      </c>
      <c r="AB38" s="7" t="str">
        <f t="shared" si="11"/>
        <v/>
      </c>
      <c r="AD38" s="7" t="str">
        <f>IF($D38="", "", COUNTIF($D$11:$D$40, "&gt;"&amp;$D38)+1+COUNTIF($D$11:$D38, $D38)-1)</f>
        <v/>
      </c>
      <c r="AF38" s="7" t="str">
        <f t="shared" si="12"/>
        <v/>
      </c>
    </row>
    <row r="39" spans="1:32" x14ac:dyDescent="0.25">
      <c r="A39" s="32"/>
      <c r="B39" s="111"/>
      <c r="C39" s="103"/>
      <c r="D39" s="112"/>
      <c r="E39" s="113"/>
      <c r="F39" s="32"/>
      <c r="G39" s="7" t="str">
        <f t="shared" si="4"/>
        <v/>
      </c>
      <c r="H39" s="32"/>
      <c r="I39" s="27" t="str">
        <f>IF($B39="", "", SUMIF(Expenses!$D$11:$D$1010, $B39, Expenses!$G$11:$G$1010))</f>
        <v/>
      </c>
      <c r="J39" s="32"/>
      <c r="K39" s="27" t="str">
        <f t="shared" si="5"/>
        <v/>
      </c>
      <c r="L39" s="32"/>
      <c r="M39" s="7" t="str">
        <f t="shared" si="6"/>
        <v/>
      </c>
      <c r="N39" s="32"/>
      <c r="R39" s="7" t="str">
        <f>IF($B39="", "", COUNTIF(Expenses!$D$11:$D$1010, $B39))</f>
        <v/>
      </c>
      <c r="T39" s="7" t="str">
        <f t="shared" si="7"/>
        <v/>
      </c>
      <c r="V39" s="63" t="str">
        <f t="shared" si="8"/>
        <v/>
      </c>
      <c r="W39" s="68" t="str">
        <f t="shared" si="9"/>
        <v/>
      </c>
      <c r="Y39" s="7" t="str">
        <f t="shared" si="10"/>
        <v/>
      </c>
      <c r="Z39" s="7" t="str">
        <f>IF($Y39="", "", MAX($Z$10:$Z38)+1)</f>
        <v/>
      </c>
      <c r="AA39" s="7">
        <v>29</v>
      </c>
      <c r="AB39" s="7" t="str">
        <f t="shared" si="11"/>
        <v/>
      </c>
      <c r="AD39" s="7" t="str">
        <f>IF($D39="", "", COUNTIF($D$11:$D$40, "&gt;"&amp;$D39)+1+COUNTIF($D$11:$D39, $D39)-1)</f>
        <v/>
      </c>
      <c r="AF39" s="7" t="str">
        <f t="shared" si="12"/>
        <v/>
      </c>
    </row>
    <row r="40" spans="1:32" x14ac:dyDescent="0.25">
      <c r="A40" s="32"/>
      <c r="B40" s="114"/>
      <c r="C40" s="106"/>
      <c r="D40" s="115"/>
      <c r="E40" s="116"/>
      <c r="F40" s="32"/>
      <c r="G40" s="8" t="str">
        <f t="shared" si="4"/>
        <v/>
      </c>
      <c r="H40" s="32"/>
      <c r="I40" s="28" t="str">
        <f>IF($B40="", "", SUMIF(Expenses!$D$11:$D$1010, $B40, Expenses!$G$11:$G$1010))</f>
        <v/>
      </c>
      <c r="J40" s="32"/>
      <c r="K40" s="28" t="str">
        <f t="shared" si="5"/>
        <v/>
      </c>
      <c r="L40" s="32"/>
      <c r="M40" s="8" t="str">
        <f t="shared" si="6"/>
        <v/>
      </c>
      <c r="N40" s="32"/>
      <c r="R40" s="8" t="str">
        <f>IF($B40="", "", COUNTIF(Expenses!$D$11:$D$1010, $B40))</f>
        <v/>
      </c>
      <c r="T40" s="8" t="str">
        <f t="shared" si="7"/>
        <v/>
      </c>
      <c r="V40" s="69" t="str">
        <f t="shared" si="8"/>
        <v/>
      </c>
      <c r="W40" s="70" t="str">
        <f t="shared" si="9"/>
        <v/>
      </c>
      <c r="Y40" s="8" t="str">
        <f t="shared" si="10"/>
        <v/>
      </c>
      <c r="Z40" s="8" t="str">
        <f>IF($Y40="", "", MAX($Z$10:$Z39)+1)</f>
        <v/>
      </c>
      <c r="AA40" s="8">
        <v>30</v>
      </c>
      <c r="AB40" s="8" t="str">
        <f t="shared" si="11"/>
        <v/>
      </c>
      <c r="AD40" s="8" t="str">
        <f>IF($D40="", "", COUNTIF($D$11:$D$40, "&gt;"&amp;$D40)+1+COUNTIF($D$11:$D40, $D40)-1)</f>
        <v/>
      </c>
      <c r="AF40" s="8" t="str">
        <f t="shared" si="12"/>
        <v/>
      </c>
    </row>
    <row r="41" spans="1:32" x14ac:dyDescent="0.25">
      <c r="A41" s="32"/>
      <c r="B41" s="32"/>
      <c r="C41" s="32"/>
      <c r="D41" s="32"/>
      <c r="E41" s="32"/>
      <c r="F41" s="32"/>
      <c r="G41" s="32"/>
      <c r="H41" s="32"/>
      <c r="I41" s="32"/>
      <c r="J41" s="32"/>
      <c r="K41" s="32"/>
      <c r="L41" s="32"/>
      <c r="M41" s="32"/>
      <c r="N41" s="32"/>
    </row>
  </sheetData>
  <sheetProtection algorithmName="SHA-512" hashValue="9+IWthD8F3JyPvFx3RVXpKG+soAqU+0GDZPh8dYf7OLl/8EhN1IkUuDOk6Jbiu4p3ulSCYHEKKn5iIUz5wveTw==" saltValue="w9SI712vYfyL21nDV4UlWQ==" spinCount="100000" sheet="1" objects="1" scenarios="1" sort="0" autoFilter="0"/>
  <autoFilter ref="B10:E15" xr:uid="{DF516A35-CDB6-44C9-8FD7-7A2B2003B46B}"/>
  <mergeCells count="3">
    <mergeCell ref="B2:C3"/>
    <mergeCell ref="E7:H7"/>
    <mergeCell ref="B5:C7"/>
  </mergeCells>
  <conditionalFormatting sqref="G11:G40">
    <cfRule type="expression" dxfId="56" priority="13">
      <formula>$G11=$R$4</formula>
    </cfRule>
    <cfRule type="expression" dxfId="55" priority="14">
      <formula>$G11=$R$2</formula>
    </cfRule>
    <cfRule type="expression" dxfId="54" priority="15">
      <formula>$G11=$R$3</formula>
    </cfRule>
  </conditionalFormatting>
  <conditionalFormatting sqref="M11:M40">
    <cfRule type="expression" dxfId="53" priority="6">
      <formula>$M11=$T$7</formula>
    </cfRule>
    <cfRule type="expression" dxfId="52" priority="7">
      <formula>$M11=$T$5</formula>
    </cfRule>
    <cfRule type="expression" dxfId="51" priority="8">
      <formula>$M11=$T$3</formula>
    </cfRule>
    <cfRule type="expression" dxfId="50" priority="9">
      <formula>OR($M11=$T$4, $M11=$T$6)</formula>
    </cfRule>
  </conditionalFormatting>
  <conditionalFormatting sqref="K11:K40 K7">
    <cfRule type="expression" dxfId="49" priority="10">
      <formula>AND($K7=0, NOT($K7=""))</formula>
    </cfRule>
    <cfRule type="expression" dxfId="48" priority="11">
      <formula>$K7&lt;0</formula>
    </cfRule>
    <cfRule type="expression" dxfId="47" priority="12">
      <formula>AND($K7&gt;0, NOT($K7=""))</formula>
    </cfRule>
  </conditionalFormatting>
  <conditionalFormatting sqref="B8">
    <cfRule type="expression" dxfId="46" priority="5">
      <formula>NOT($B$8="")</formula>
    </cfRule>
  </conditionalFormatting>
  <conditionalFormatting sqref="B11:B40">
    <cfRule type="expression" dxfId="45" priority="4">
      <formula>$T11="X"</formula>
    </cfRule>
  </conditionalFormatting>
  <dataValidations count="1">
    <dataValidation type="list" allowBlank="1" showInputMessage="1" showErrorMessage="1" sqref="E11:E40" xr:uid="{80648666-F6B4-4C76-97FF-ECA7A9623DA6}">
      <formula1>$R$6:$R$7</formula1>
    </dataValidation>
  </dataValidations>
  <pageMargins left="0.7" right="0.7" top="0.75" bottom="0.75" header="0.3" footer="0.3"/>
  <pageSetup paperSize="9" orientation="landscape"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1" id="{3E2107CB-705D-43E1-BD1C-CEB8B8B6BAE6}">
            <xm:f>'Intro &amp; Setup'!$Z$9='Intro &amp; Setup'!$AX$15</xm:f>
            <x14:dxf>
              <numFmt numFmtId="167" formatCode="[$R-1C09]#,##0.00;[Red]\-[$R-1C09]#,##0.00"/>
            </x14:dxf>
          </x14:cfRule>
          <x14:cfRule type="expression" priority="2" id="{B302DAB4-75F6-4DA8-B456-5E5AB854B4EE}">
            <xm:f>'Intro &amp; Setup'!$Z$9='Intro &amp; Setup'!$AX$14</xm:f>
            <x14:dxf>
              <numFmt numFmtId="166" formatCode="[$$-409]#,##0.00_ ;[Red]\-[$$-409]#,##0.00\ "/>
            </x14:dxf>
          </x14:cfRule>
          <x14:cfRule type="expression" priority="3" id="{E35BC54C-35CE-4528-9DFD-153B837F1127}">
            <xm:f>'Intro &amp; Setup'!$Z$9='Intro &amp; Setup'!$AX$13</xm:f>
            <x14:dxf>
              <numFmt numFmtId="165" formatCode="[$€-2]\ #,##0.00;[Red]\-[$€-2]\ #,##0.00"/>
            </x14:dxf>
          </x14:cfRule>
          <xm:sqref>D11:D40 I11:I40 K11:K40 D7 I7 K7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327ED-4772-4735-99F3-8C3B891096C8}">
  <sheetPr>
    <tabColor rgb="FFAC230C"/>
  </sheetPr>
  <dimension ref="A1:AG1011"/>
  <sheetViews>
    <sheetView zoomScaleNormal="100" workbookViewId="0">
      <pane xSplit="4" ySplit="10" topLeftCell="E11" activePane="bottomRight" state="frozen"/>
      <selection pane="topRight" activeCell="E1" sqref="E1"/>
      <selection pane="bottomLeft" activeCell="A11" sqref="A11"/>
      <selection pane="bottomRight"/>
    </sheetView>
  </sheetViews>
  <sheetFormatPr defaultColWidth="0" defaultRowHeight="15" zeroHeight="1" x14ac:dyDescent="0.25"/>
  <cols>
    <col min="1" max="1" width="2.85546875" style="1" customWidth="1"/>
    <col min="2" max="2" width="17.140625" style="1" customWidth="1"/>
    <col min="3" max="3" width="42.85546875" style="1" customWidth="1"/>
    <col min="4" max="4" width="28.5703125" style="1" customWidth="1"/>
    <col min="5" max="5" width="14.28515625" style="1" customWidth="1"/>
    <col min="6" max="7" width="17.140625" style="1" customWidth="1"/>
    <col min="8" max="8" width="2.85546875" style="1" customWidth="1"/>
    <col min="9" max="9" width="11.42578125" style="1" customWidth="1"/>
    <col min="10" max="10" width="2.85546875" style="1" customWidth="1"/>
    <col min="11" max="11" width="57.140625" style="1" customWidth="1"/>
    <col min="12" max="12" width="2.85546875" style="1" customWidth="1"/>
    <col min="13" max="14" width="9.140625" style="1" hidden="1" customWidth="1"/>
    <col min="15" max="15" width="20" style="1" hidden="1" customWidth="1"/>
    <col min="16" max="16" width="2.85546875" style="1" hidden="1" customWidth="1"/>
    <col min="17" max="17" width="20" style="1" hidden="1" customWidth="1"/>
    <col min="18" max="18" width="2.85546875" style="1" hidden="1" customWidth="1"/>
    <col min="19" max="19" width="9.140625" style="1" hidden="1" customWidth="1"/>
    <col min="20" max="20" width="2.85546875" style="1" hidden="1" customWidth="1"/>
    <col min="21" max="21" width="11.42578125" style="1" hidden="1" customWidth="1"/>
    <col min="22" max="23" width="2.85546875" style="1" hidden="1" customWidth="1"/>
    <col min="24" max="24" width="14.28515625" style="1" hidden="1" customWidth="1"/>
    <col min="25" max="25" width="2.85546875" style="1" hidden="1" customWidth="1"/>
    <col min="26" max="32" width="14.28515625" style="1" hidden="1" customWidth="1"/>
    <col min="33" max="33" width="2.85546875" style="1" hidden="1" customWidth="1"/>
    <col min="34" max="16384" width="9.140625" style="1" hidden="1"/>
  </cols>
  <sheetData>
    <row r="1" spans="1:29" x14ac:dyDescent="0.25">
      <c r="A1" s="32"/>
      <c r="B1" s="32"/>
      <c r="C1" s="32"/>
      <c r="D1" s="32"/>
      <c r="E1" s="32"/>
      <c r="F1" s="32"/>
      <c r="G1" s="32"/>
      <c r="H1" s="32"/>
      <c r="I1" s="32"/>
      <c r="J1" s="32"/>
      <c r="K1" s="32"/>
      <c r="L1" s="32"/>
    </row>
    <row r="2" spans="1:29" x14ac:dyDescent="0.25">
      <c r="A2" s="32"/>
      <c r="B2" s="168" t="s">
        <v>25</v>
      </c>
      <c r="C2" s="169"/>
      <c r="D2" s="32"/>
      <c r="E2" s="32"/>
      <c r="F2" s="32"/>
      <c r="G2" s="32"/>
      <c r="H2" s="32"/>
      <c r="I2" s="32"/>
      <c r="J2" s="32"/>
      <c r="K2" s="32"/>
      <c r="L2" s="32"/>
      <c r="Q2" s="39"/>
      <c r="AB2" s="6" t="s">
        <v>67</v>
      </c>
      <c r="AC2" s="6">
        <v>0</v>
      </c>
    </row>
    <row r="3" spans="1:29" x14ac:dyDescent="0.25">
      <c r="A3" s="32"/>
      <c r="B3" s="170"/>
      <c r="C3" s="171"/>
      <c r="D3" s="32"/>
      <c r="E3" s="32"/>
      <c r="F3" s="75" t="s">
        <v>53</v>
      </c>
      <c r="G3" s="76" t="s">
        <v>8</v>
      </c>
      <c r="H3" s="32"/>
      <c r="I3" s="32"/>
      <c r="J3" s="32"/>
      <c r="K3" s="32"/>
      <c r="L3" s="32"/>
      <c r="Q3" s="6" t="s">
        <v>54</v>
      </c>
      <c r="AB3" s="7" t="s">
        <v>68</v>
      </c>
      <c r="AC3" s="7">
        <v>1</v>
      </c>
    </row>
    <row r="4" spans="1:29" x14ac:dyDescent="0.25">
      <c r="A4" s="32"/>
      <c r="B4" s="32"/>
      <c r="C4" s="32"/>
      <c r="D4" s="32"/>
      <c r="E4" s="32"/>
      <c r="F4" s="32"/>
      <c r="G4" s="32"/>
      <c r="H4" s="32"/>
      <c r="I4" s="32"/>
      <c r="J4" s="32"/>
      <c r="K4" s="32"/>
      <c r="L4" s="32"/>
      <c r="Q4" s="7" t="s">
        <v>8</v>
      </c>
      <c r="AB4" s="7" t="s">
        <v>69</v>
      </c>
      <c r="AC4" s="7">
        <v>2</v>
      </c>
    </row>
    <row r="5" spans="1:29" x14ac:dyDescent="0.25">
      <c r="A5" s="32"/>
      <c r="B5" s="181" t="s">
        <v>83</v>
      </c>
      <c r="C5" s="182"/>
      <c r="D5" s="32"/>
      <c r="E5" s="32"/>
      <c r="F5" s="32"/>
      <c r="G5" s="32"/>
      <c r="H5" s="32"/>
      <c r="I5" s="32"/>
      <c r="J5" s="32"/>
      <c r="K5" s="32"/>
      <c r="L5" s="32"/>
      <c r="Q5" s="8" t="s">
        <v>55</v>
      </c>
      <c r="AB5" s="7" t="s">
        <v>70</v>
      </c>
      <c r="AC5" s="7">
        <v>3</v>
      </c>
    </row>
    <row r="6" spans="1:29" x14ac:dyDescent="0.25">
      <c r="A6" s="32"/>
      <c r="B6" s="183"/>
      <c r="C6" s="184"/>
      <c r="D6" s="32"/>
      <c r="E6" s="32"/>
      <c r="F6" s="32"/>
      <c r="G6" s="32"/>
      <c r="H6" s="32"/>
      <c r="I6" s="32"/>
      <c r="J6" s="32"/>
      <c r="K6" s="32"/>
      <c r="L6" s="32"/>
      <c r="X6" s="78">
        <f ca="1">$X$8-IFERROR(INDEX($AC$2:$AC$8, MATCH($Z$8, $AB$2:$AB$8, 0)), 0)</f>
        <v>43794</v>
      </c>
      <c r="AB6" s="7" t="s">
        <v>71</v>
      </c>
      <c r="AC6" s="7">
        <v>4</v>
      </c>
    </row>
    <row r="7" spans="1:29" x14ac:dyDescent="0.25">
      <c r="A7" s="32"/>
      <c r="B7" s="185"/>
      <c r="C7" s="186"/>
      <c r="D7" s="32"/>
      <c r="E7" s="32"/>
      <c r="F7" s="52" t="s">
        <v>35</v>
      </c>
      <c r="G7" s="48">
        <f>SUM($G$11:$G$1010)</f>
        <v>0</v>
      </c>
      <c r="H7" s="32"/>
      <c r="I7" s="32"/>
      <c r="J7" s="32"/>
      <c r="K7" s="32"/>
      <c r="L7" s="32"/>
      <c r="AB7" s="7" t="s">
        <v>72</v>
      </c>
      <c r="AC7" s="7">
        <v>5</v>
      </c>
    </row>
    <row r="8" spans="1:29" x14ac:dyDescent="0.25">
      <c r="A8" s="32"/>
      <c r="B8" s="32"/>
      <c r="C8" s="32"/>
      <c r="D8" s="32" t="str">
        <f>IF(COUNTIF($Z$11:$Z$1010, 0)&gt;0, "Incorrect Categories", "")</f>
        <v/>
      </c>
      <c r="E8" s="32"/>
      <c r="F8" s="32"/>
      <c r="G8" s="32"/>
      <c r="H8" s="32"/>
      <c r="I8" s="49" t="s">
        <v>5</v>
      </c>
      <c r="J8" s="32"/>
      <c r="K8" s="49" t="s">
        <v>36</v>
      </c>
      <c r="L8" s="32"/>
      <c r="U8" s="74">
        <f>COUNTIF($U$11:$U$1010, "X")</f>
        <v>0</v>
      </c>
      <c r="X8" s="78">
        <f ca="1">TODAY()</f>
        <v>43795</v>
      </c>
      <c r="Z8" s="39" t="str">
        <f ca="1">TEXT(X8, "ddd")</f>
        <v>Tue</v>
      </c>
      <c r="AB8" s="8" t="s">
        <v>73</v>
      </c>
      <c r="AC8" s="8">
        <v>6</v>
      </c>
    </row>
    <row r="9" spans="1:29" x14ac:dyDescent="0.25">
      <c r="A9" s="32"/>
      <c r="B9" s="2" t="s">
        <v>15</v>
      </c>
      <c r="C9" s="13" t="s">
        <v>16</v>
      </c>
      <c r="D9" s="13" t="s">
        <v>17</v>
      </c>
      <c r="E9" s="13" t="s">
        <v>100</v>
      </c>
      <c r="F9" s="13" t="s">
        <v>20</v>
      </c>
      <c r="G9" s="3" t="s">
        <v>18</v>
      </c>
      <c r="H9" s="33"/>
      <c r="I9" s="4" t="s">
        <v>4</v>
      </c>
      <c r="J9" s="32"/>
      <c r="K9" s="4" t="s">
        <v>19</v>
      </c>
      <c r="L9" s="32"/>
      <c r="O9" s="12" t="s">
        <v>30</v>
      </c>
      <c r="Q9" s="12" t="s">
        <v>26</v>
      </c>
    </row>
    <row r="10" spans="1:29" x14ac:dyDescent="0.25">
      <c r="A10" s="32"/>
      <c r="B10" s="15"/>
      <c r="C10" s="16"/>
      <c r="D10" s="16"/>
      <c r="E10" s="16"/>
      <c r="F10" s="16"/>
      <c r="G10" s="17"/>
      <c r="H10" s="33"/>
      <c r="I10" s="5"/>
      <c r="J10" s="32"/>
      <c r="K10" s="5"/>
      <c r="L10" s="32"/>
      <c r="O10" s="39"/>
      <c r="Q10" s="39"/>
      <c r="S10" s="12" t="s">
        <v>52</v>
      </c>
      <c r="U10" s="12" t="s">
        <v>57</v>
      </c>
      <c r="X10" s="39"/>
    </row>
    <row r="11" spans="1:29" x14ac:dyDescent="0.25">
      <c r="A11" s="32"/>
      <c r="B11" s="37"/>
      <c r="C11" s="19"/>
      <c r="D11" s="19"/>
      <c r="E11" s="19"/>
      <c r="F11" s="19"/>
      <c r="G11" s="117"/>
      <c r="H11" s="32"/>
      <c r="I11" s="26" t="str">
        <f>IF($D11="", "", IFERROR(INDEX('Categories &amp; Budgets'!$K$11:$K$40, MATCH($D11, 'Categories &amp; Budgets'!$B$11:$B$40, 0)), ""))</f>
        <v/>
      </c>
      <c r="J11" s="32"/>
      <c r="K11" s="29" t="str">
        <f>IF($D11="", "", IFERROR(INDEX('Categories &amp; Budgets'!$C$11:$C$40, MATCH($D11, 'Categories &amp; Budgets'!$B$11:$B$40, 0)), ""))</f>
        <v/>
      </c>
      <c r="L11" s="32"/>
      <c r="O11" s="9" t="str">
        <f>IF('Categories &amp; Budgets'!$AB11="", "", 'Categories &amp; Budgets'!$AB11)</f>
        <v/>
      </c>
      <c r="Q11" s="29" t="str">
        <f>IF(Suppliers!$B11="", "", Suppliers!$B11)</f>
        <v/>
      </c>
      <c r="S11" s="6" t="str">
        <f>IF(COUNTIF($B11:$G11, "")=6, "", "X")</f>
        <v/>
      </c>
      <c r="U11" s="6" t="str">
        <f>IF($S11="", "", IF($D11="", "X", ""))</f>
        <v/>
      </c>
      <c r="X11" s="80">
        <f ca="1">$X$8</f>
        <v>43795</v>
      </c>
      <c r="Z11" s="6" t="str">
        <f>IF($D11="", "", COUNTIF('Categories &amp; Budgets'!$B$11:$B$40, $D11))</f>
        <v/>
      </c>
    </row>
    <row r="12" spans="1:29" x14ac:dyDescent="0.25">
      <c r="A12" s="32"/>
      <c r="B12" s="38"/>
      <c r="C12" s="21"/>
      <c r="D12" s="21"/>
      <c r="E12" s="21"/>
      <c r="F12" s="21"/>
      <c r="G12" s="22"/>
      <c r="H12" s="32"/>
      <c r="I12" s="27" t="str">
        <f>IF($D12="", "", IFERROR(INDEX('Categories &amp; Budgets'!$K$11:$K$40, MATCH($D12, 'Categories &amp; Budgets'!$B$11:$B$40, 0)), ""))</f>
        <v/>
      </c>
      <c r="J12" s="32"/>
      <c r="K12" s="30" t="str">
        <f>IF($D12="", "", IFERROR(INDEX('Categories &amp; Budgets'!$C$11:$C$40, MATCH($D12, 'Categories &amp; Budgets'!$B$11:$B$40, 0)), ""))</f>
        <v/>
      </c>
      <c r="L12" s="32"/>
      <c r="O12" s="10" t="str">
        <f>IF('Categories &amp; Budgets'!$AB12="", "", 'Categories &amp; Budgets'!$AB12)</f>
        <v/>
      </c>
      <c r="Q12" s="30" t="str">
        <f>IF(Suppliers!$B12="", "", Suppliers!$B12)</f>
        <v/>
      </c>
      <c r="S12" s="7" t="str">
        <f t="shared" ref="S12:S75" si="0">IF(COUNTIF($B12:$G12, "")=6, "", "X")</f>
        <v/>
      </c>
      <c r="U12" s="7" t="str">
        <f t="shared" ref="U12:U75" si="1">IF($S12="", "", IF($D12="", "X", ""))</f>
        <v/>
      </c>
      <c r="X12" s="81"/>
      <c r="Z12" s="7" t="str">
        <f>IF($D12="", "", COUNTIF('Categories &amp; Budgets'!$B$11:$B$40, $D12))</f>
        <v/>
      </c>
    </row>
    <row r="13" spans="1:29" x14ac:dyDescent="0.25">
      <c r="A13" s="32"/>
      <c r="B13" s="38"/>
      <c r="C13" s="21"/>
      <c r="D13" s="21"/>
      <c r="E13" s="21"/>
      <c r="F13" s="21"/>
      <c r="G13" s="22"/>
      <c r="H13" s="32"/>
      <c r="I13" s="27" t="str">
        <f>IF($D13="", "", IFERROR(INDEX('Categories &amp; Budgets'!$K$11:$K$40, MATCH($D13, 'Categories &amp; Budgets'!$B$11:$B$40, 0)), ""))</f>
        <v/>
      </c>
      <c r="J13" s="32"/>
      <c r="K13" s="30" t="str">
        <f>IF($D13="", "", IFERROR(INDEX('Categories &amp; Budgets'!$C$11:$C$40, MATCH($D13, 'Categories &amp; Budgets'!$B$11:$B$40, 0)), ""))</f>
        <v/>
      </c>
      <c r="L13" s="32"/>
      <c r="O13" s="10" t="str">
        <f>IF('Categories &amp; Budgets'!$AB13="", "", 'Categories &amp; Budgets'!$AB13)</f>
        <v/>
      </c>
      <c r="Q13" s="30" t="str">
        <f>IF(Suppliers!$B13="", "", Suppliers!$B13)</f>
        <v/>
      </c>
      <c r="S13" s="7" t="str">
        <f t="shared" si="0"/>
        <v/>
      </c>
      <c r="U13" s="7" t="str">
        <f t="shared" si="1"/>
        <v/>
      </c>
      <c r="X13" s="81">
        <f ca="1">$X$6</f>
        <v>43794</v>
      </c>
      <c r="Z13" s="7" t="str">
        <f>IF($D13="", "", COUNTIF('Categories &amp; Budgets'!$B$11:$B$40, $D13))</f>
        <v/>
      </c>
    </row>
    <row r="14" spans="1:29" x14ac:dyDescent="0.25">
      <c r="A14" s="32"/>
      <c r="B14" s="38"/>
      <c r="C14" s="21"/>
      <c r="D14" s="21"/>
      <c r="E14" s="21"/>
      <c r="F14" s="21"/>
      <c r="G14" s="22"/>
      <c r="H14" s="32"/>
      <c r="I14" s="27" t="str">
        <f>IF($D14="", "", IFERROR(INDEX('Categories &amp; Budgets'!$K$11:$K$40, MATCH($D14, 'Categories &amp; Budgets'!$B$11:$B$40, 0)), ""))</f>
        <v/>
      </c>
      <c r="J14" s="32"/>
      <c r="K14" s="30" t="str">
        <f>IF($D14="", "", IFERROR(INDEX('Categories &amp; Budgets'!$C$11:$C$40, MATCH($D14, 'Categories &amp; Budgets'!$B$11:$B$40, 0)), ""))</f>
        <v/>
      </c>
      <c r="L14" s="32"/>
      <c r="O14" s="10" t="str">
        <f>IF('Categories &amp; Budgets'!$AB14="", "", 'Categories &amp; Budgets'!$AB14)</f>
        <v/>
      </c>
      <c r="Q14" s="30" t="str">
        <f>IF(Suppliers!$B14="", "", Suppliers!$B14)</f>
        <v/>
      </c>
      <c r="S14" s="7" t="str">
        <f t="shared" si="0"/>
        <v/>
      </c>
      <c r="U14" s="7" t="str">
        <f t="shared" si="1"/>
        <v/>
      </c>
      <c r="X14" s="81">
        <f ca="1">X13+1</f>
        <v>43795</v>
      </c>
      <c r="Z14" s="7" t="str">
        <f>IF($D14="", "", COUNTIF('Categories &amp; Budgets'!$B$11:$B$40, $D14))</f>
        <v/>
      </c>
    </row>
    <row r="15" spans="1:29" x14ac:dyDescent="0.25">
      <c r="A15" s="32"/>
      <c r="B15" s="38"/>
      <c r="C15" s="21"/>
      <c r="D15" s="21"/>
      <c r="E15" s="21"/>
      <c r="F15" s="21"/>
      <c r="G15" s="22"/>
      <c r="H15" s="32"/>
      <c r="I15" s="27" t="str">
        <f>IF($D15="", "", IFERROR(INDEX('Categories &amp; Budgets'!$K$11:$K$40, MATCH($D15, 'Categories &amp; Budgets'!$B$11:$B$40, 0)), ""))</f>
        <v/>
      </c>
      <c r="J15" s="32"/>
      <c r="K15" s="30" t="str">
        <f>IF($D15="", "", IFERROR(INDEX('Categories &amp; Budgets'!$C$11:$C$40, MATCH($D15, 'Categories &amp; Budgets'!$B$11:$B$40, 0)), ""))</f>
        <v/>
      </c>
      <c r="L15" s="32"/>
      <c r="O15" s="10" t="str">
        <f>IF('Categories &amp; Budgets'!$AB15="", "", 'Categories &amp; Budgets'!$AB15)</f>
        <v/>
      </c>
      <c r="Q15" s="30" t="str">
        <f>IF(Suppliers!$B15="", "", Suppliers!$B15)</f>
        <v/>
      </c>
      <c r="S15" s="7" t="str">
        <f t="shared" si="0"/>
        <v/>
      </c>
      <c r="U15" s="7" t="str">
        <f t="shared" si="1"/>
        <v/>
      </c>
      <c r="X15" s="81">
        <f t="shared" ref="X15:X19" ca="1" si="2">X14+1</f>
        <v>43796</v>
      </c>
      <c r="Z15" s="7" t="str">
        <f>IF($D15="", "", COUNTIF('Categories &amp; Budgets'!$B$11:$B$40, $D15))</f>
        <v/>
      </c>
    </row>
    <row r="16" spans="1:29" x14ac:dyDescent="0.25">
      <c r="A16" s="32"/>
      <c r="B16" s="38"/>
      <c r="C16" s="21"/>
      <c r="D16" s="21"/>
      <c r="E16" s="21"/>
      <c r="F16" s="21"/>
      <c r="G16" s="22"/>
      <c r="H16" s="32"/>
      <c r="I16" s="27" t="str">
        <f>IF($D16="", "", IFERROR(INDEX('Categories &amp; Budgets'!$K$11:$K$40, MATCH($D16, 'Categories &amp; Budgets'!$B$11:$B$40, 0)), ""))</f>
        <v/>
      </c>
      <c r="J16" s="32"/>
      <c r="K16" s="30" t="str">
        <f>IF($D16="", "", IFERROR(INDEX('Categories &amp; Budgets'!$C$11:$C$40, MATCH($D16, 'Categories &amp; Budgets'!$B$11:$B$40, 0)), ""))</f>
        <v/>
      </c>
      <c r="L16" s="32"/>
      <c r="O16" s="10" t="str">
        <f>IF('Categories &amp; Budgets'!$AB16="", "", 'Categories &amp; Budgets'!$AB16)</f>
        <v/>
      </c>
      <c r="Q16" s="30" t="str">
        <f>IF(Suppliers!$B16="", "", Suppliers!$B16)</f>
        <v/>
      </c>
      <c r="S16" s="7" t="str">
        <f t="shared" si="0"/>
        <v/>
      </c>
      <c r="U16" s="7" t="str">
        <f t="shared" si="1"/>
        <v/>
      </c>
      <c r="X16" s="81">
        <f t="shared" ca="1" si="2"/>
        <v>43797</v>
      </c>
      <c r="Z16" s="7" t="str">
        <f>IF($D16="", "", COUNTIF('Categories &amp; Budgets'!$B$11:$B$40, $D16))</f>
        <v/>
      </c>
    </row>
    <row r="17" spans="1:26" x14ac:dyDescent="0.25">
      <c r="A17" s="32"/>
      <c r="B17" s="38"/>
      <c r="C17" s="21"/>
      <c r="D17" s="21"/>
      <c r="E17" s="21"/>
      <c r="F17" s="21"/>
      <c r="G17" s="22"/>
      <c r="H17" s="32"/>
      <c r="I17" s="27" t="str">
        <f>IF($D17="", "", IFERROR(INDEX('Categories &amp; Budgets'!$K$11:$K$40, MATCH($D17, 'Categories &amp; Budgets'!$B$11:$B$40, 0)), ""))</f>
        <v/>
      </c>
      <c r="J17" s="32"/>
      <c r="K17" s="30" t="str">
        <f>IF($D17="", "", IFERROR(INDEX('Categories &amp; Budgets'!$C$11:$C$40, MATCH($D17, 'Categories &amp; Budgets'!$B$11:$B$40, 0)), ""))</f>
        <v/>
      </c>
      <c r="L17" s="32"/>
      <c r="O17" s="10" t="str">
        <f>IF('Categories &amp; Budgets'!$AB17="", "", 'Categories &amp; Budgets'!$AB17)</f>
        <v/>
      </c>
      <c r="Q17" s="30" t="str">
        <f>IF(Suppliers!$B17="", "", Suppliers!$B17)</f>
        <v/>
      </c>
      <c r="S17" s="7" t="str">
        <f t="shared" si="0"/>
        <v/>
      </c>
      <c r="U17" s="7" t="str">
        <f t="shared" si="1"/>
        <v/>
      </c>
      <c r="X17" s="81">
        <f t="shared" ca="1" si="2"/>
        <v>43798</v>
      </c>
      <c r="Z17" s="7" t="str">
        <f>IF($D17="", "", COUNTIF('Categories &amp; Budgets'!$B$11:$B$40, $D17))</f>
        <v/>
      </c>
    </row>
    <row r="18" spans="1:26" x14ac:dyDescent="0.25">
      <c r="A18" s="32"/>
      <c r="B18" s="38"/>
      <c r="C18" s="21"/>
      <c r="D18" s="21"/>
      <c r="E18" s="21"/>
      <c r="F18" s="21"/>
      <c r="G18" s="22"/>
      <c r="H18" s="32"/>
      <c r="I18" s="27" t="str">
        <f>IF($D18="", "", IFERROR(INDEX('Categories &amp; Budgets'!$K$11:$K$40, MATCH($D18, 'Categories &amp; Budgets'!$B$11:$B$40, 0)), ""))</f>
        <v/>
      </c>
      <c r="J18" s="32"/>
      <c r="K18" s="30" t="str">
        <f>IF($D18="", "", IFERROR(INDEX('Categories &amp; Budgets'!$C$11:$C$40, MATCH($D18, 'Categories &amp; Budgets'!$B$11:$B$40, 0)), ""))</f>
        <v/>
      </c>
      <c r="L18" s="32"/>
      <c r="O18" s="10" t="str">
        <f>IF('Categories &amp; Budgets'!$AB18="", "", 'Categories &amp; Budgets'!$AB18)</f>
        <v/>
      </c>
      <c r="Q18" s="30" t="str">
        <f>IF(Suppliers!$B18="", "", Suppliers!$B18)</f>
        <v/>
      </c>
      <c r="S18" s="7" t="str">
        <f t="shared" si="0"/>
        <v/>
      </c>
      <c r="U18" s="7" t="str">
        <f t="shared" si="1"/>
        <v/>
      </c>
      <c r="X18" s="81">
        <f t="shared" ca="1" si="2"/>
        <v>43799</v>
      </c>
      <c r="Z18" s="7" t="str">
        <f>IF($D18="", "", COUNTIF('Categories &amp; Budgets'!$B$11:$B$40, $D18))</f>
        <v/>
      </c>
    </row>
    <row r="19" spans="1:26" x14ac:dyDescent="0.25">
      <c r="A19" s="32"/>
      <c r="B19" s="99"/>
      <c r="C19" s="100"/>
      <c r="D19" s="100"/>
      <c r="E19" s="100"/>
      <c r="F19" s="100"/>
      <c r="G19" s="101"/>
      <c r="H19" s="32"/>
      <c r="I19" s="27" t="str">
        <f>IF($D19="", "", IFERROR(INDEX('Categories &amp; Budgets'!$K$11:$K$40, MATCH($D19, 'Categories &amp; Budgets'!$B$11:$B$40, 0)), ""))</f>
        <v/>
      </c>
      <c r="J19" s="32"/>
      <c r="K19" s="30" t="str">
        <f>IF($D19="", "", IFERROR(INDEX('Categories &amp; Budgets'!$C$11:$C$40, MATCH($D19, 'Categories &amp; Budgets'!$B$11:$B$40, 0)), ""))</f>
        <v/>
      </c>
      <c r="L19" s="32"/>
      <c r="O19" s="10" t="str">
        <f>IF('Categories &amp; Budgets'!$AB19="", "", 'Categories &amp; Budgets'!$AB19)</f>
        <v/>
      </c>
      <c r="Q19" s="30" t="str">
        <f>IF(Suppliers!$B19="", "", Suppliers!$B19)</f>
        <v/>
      </c>
      <c r="S19" s="7" t="str">
        <f t="shared" si="0"/>
        <v/>
      </c>
      <c r="U19" s="7" t="str">
        <f t="shared" si="1"/>
        <v/>
      </c>
      <c r="X19" s="82">
        <f t="shared" ca="1" si="2"/>
        <v>43800</v>
      </c>
      <c r="Z19" s="7" t="str">
        <f>IF($D19="", "", COUNTIF('Categories &amp; Budgets'!$B$11:$B$40, $D19))</f>
        <v/>
      </c>
    </row>
    <row r="20" spans="1:26" x14ac:dyDescent="0.25">
      <c r="A20" s="32"/>
      <c r="B20" s="102"/>
      <c r="C20" s="103"/>
      <c r="D20" s="103"/>
      <c r="E20" s="103"/>
      <c r="F20" s="103"/>
      <c r="G20" s="104"/>
      <c r="H20" s="32"/>
      <c r="I20" s="27" t="str">
        <f>IF($D20="", "", IFERROR(INDEX('Categories &amp; Budgets'!$K$11:$K$40, MATCH($D20, 'Categories &amp; Budgets'!$B$11:$B$40, 0)), ""))</f>
        <v/>
      </c>
      <c r="J20" s="32"/>
      <c r="K20" s="30" t="str">
        <f>IF($D20="", "", IFERROR(INDEX('Categories &amp; Budgets'!$C$11:$C$40, MATCH($D20, 'Categories &amp; Budgets'!$B$11:$B$40, 0)), ""))</f>
        <v/>
      </c>
      <c r="L20" s="32"/>
      <c r="O20" s="10" t="str">
        <f>IF('Categories &amp; Budgets'!$AB20="", "", 'Categories &amp; Budgets'!$AB20)</f>
        <v/>
      </c>
      <c r="Q20" s="30" t="str">
        <f>IF(Suppliers!$B20="", "", Suppliers!$B20)</f>
        <v/>
      </c>
      <c r="S20" s="7" t="str">
        <f t="shared" si="0"/>
        <v/>
      </c>
      <c r="U20" s="7" t="str">
        <f t="shared" si="1"/>
        <v/>
      </c>
      <c r="X20" s="79"/>
      <c r="Z20" s="7" t="str">
        <f>IF($D20="", "", COUNTIF('Categories &amp; Budgets'!$B$11:$B$40, $D20))</f>
        <v/>
      </c>
    </row>
    <row r="21" spans="1:26" x14ac:dyDescent="0.25">
      <c r="A21" s="32"/>
      <c r="B21" s="102"/>
      <c r="C21" s="103"/>
      <c r="D21" s="103"/>
      <c r="E21" s="103"/>
      <c r="F21" s="103"/>
      <c r="G21" s="104"/>
      <c r="H21" s="32"/>
      <c r="I21" s="27" t="str">
        <f>IF($D21="", "", IFERROR(INDEX('Categories &amp; Budgets'!$K$11:$K$40, MATCH($D21, 'Categories &amp; Budgets'!$B$11:$B$40, 0)), ""))</f>
        <v/>
      </c>
      <c r="J21" s="32"/>
      <c r="K21" s="30" t="str">
        <f>IF($D21="", "", IFERROR(INDEX('Categories &amp; Budgets'!$C$11:$C$40, MATCH($D21, 'Categories &amp; Budgets'!$B$11:$B$40, 0)), ""))</f>
        <v/>
      </c>
      <c r="L21" s="32"/>
      <c r="O21" s="10" t="str">
        <f>IF('Categories &amp; Budgets'!$AB21="", "", 'Categories &amp; Budgets'!$AB21)</f>
        <v/>
      </c>
      <c r="Q21" s="30" t="str">
        <f>IF(Suppliers!$B21="", "", Suppliers!$B21)</f>
        <v/>
      </c>
      <c r="S21" s="7" t="str">
        <f t="shared" si="0"/>
        <v/>
      </c>
      <c r="U21" s="7" t="str">
        <f t="shared" si="1"/>
        <v/>
      </c>
      <c r="X21" s="79"/>
      <c r="Z21" s="7" t="str">
        <f>IF($D21="", "", COUNTIF('Categories &amp; Budgets'!$B$11:$B$40, $D21))</f>
        <v/>
      </c>
    </row>
    <row r="22" spans="1:26" x14ac:dyDescent="0.25">
      <c r="A22" s="32"/>
      <c r="B22" s="102"/>
      <c r="C22" s="103"/>
      <c r="D22" s="103"/>
      <c r="E22" s="103"/>
      <c r="F22" s="103"/>
      <c r="G22" s="104"/>
      <c r="H22" s="32"/>
      <c r="I22" s="27" t="str">
        <f>IF($D22="", "", IFERROR(INDEX('Categories &amp; Budgets'!$K$11:$K$40, MATCH($D22, 'Categories &amp; Budgets'!$B$11:$B$40, 0)), ""))</f>
        <v/>
      </c>
      <c r="J22" s="32"/>
      <c r="K22" s="30" t="str">
        <f>IF($D22="", "", IFERROR(INDEX('Categories &amp; Budgets'!$C$11:$C$40, MATCH($D22, 'Categories &amp; Budgets'!$B$11:$B$40, 0)), ""))</f>
        <v/>
      </c>
      <c r="L22" s="32"/>
      <c r="O22" s="10" t="str">
        <f>IF('Categories &amp; Budgets'!$AB22="", "", 'Categories &amp; Budgets'!$AB22)</f>
        <v/>
      </c>
      <c r="Q22" s="30" t="str">
        <f>IF(Suppliers!$B22="", "", Suppliers!$B22)</f>
        <v/>
      </c>
      <c r="S22" s="7" t="str">
        <f t="shared" si="0"/>
        <v/>
      </c>
      <c r="U22" s="7" t="str">
        <f t="shared" si="1"/>
        <v/>
      </c>
      <c r="X22" s="79"/>
      <c r="Z22" s="7" t="str">
        <f>IF($D22="", "", COUNTIF('Categories &amp; Budgets'!$B$11:$B$40, $D22))</f>
        <v/>
      </c>
    </row>
    <row r="23" spans="1:26" x14ac:dyDescent="0.25">
      <c r="A23" s="32"/>
      <c r="B23" s="102"/>
      <c r="C23" s="103"/>
      <c r="D23" s="103"/>
      <c r="E23" s="103"/>
      <c r="F23" s="103"/>
      <c r="G23" s="104"/>
      <c r="H23" s="32"/>
      <c r="I23" s="27" t="str">
        <f>IF($D23="", "", IFERROR(INDEX('Categories &amp; Budgets'!$K$11:$K$40, MATCH($D23, 'Categories &amp; Budgets'!$B$11:$B$40, 0)), ""))</f>
        <v/>
      </c>
      <c r="J23" s="32"/>
      <c r="K23" s="30" t="str">
        <f>IF($D23="", "", IFERROR(INDEX('Categories &amp; Budgets'!$C$11:$C$40, MATCH($D23, 'Categories &amp; Budgets'!$B$11:$B$40, 0)), ""))</f>
        <v/>
      </c>
      <c r="L23" s="32"/>
      <c r="O23" s="10" t="str">
        <f>IF('Categories &amp; Budgets'!$AB23="", "", 'Categories &amp; Budgets'!$AB23)</f>
        <v/>
      </c>
      <c r="Q23" s="30" t="str">
        <f>IF(Suppliers!$B23="", "", Suppliers!$B23)</f>
        <v/>
      </c>
      <c r="S23" s="7" t="str">
        <f t="shared" si="0"/>
        <v/>
      </c>
      <c r="U23" s="7" t="str">
        <f t="shared" si="1"/>
        <v/>
      </c>
      <c r="X23" s="79"/>
      <c r="Z23" s="7" t="str">
        <f>IF($D23="", "", COUNTIF('Categories &amp; Budgets'!$B$11:$B$40, $D23))</f>
        <v/>
      </c>
    </row>
    <row r="24" spans="1:26" x14ac:dyDescent="0.25">
      <c r="A24" s="32"/>
      <c r="B24" s="102"/>
      <c r="C24" s="103"/>
      <c r="D24" s="103"/>
      <c r="E24" s="103"/>
      <c r="F24" s="103"/>
      <c r="G24" s="104"/>
      <c r="H24" s="32"/>
      <c r="I24" s="27" t="str">
        <f>IF($D24="", "", IFERROR(INDEX('Categories &amp; Budgets'!$K$11:$K$40, MATCH($D24, 'Categories &amp; Budgets'!$B$11:$B$40, 0)), ""))</f>
        <v/>
      </c>
      <c r="J24" s="32"/>
      <c r="K24" s="30" t="str">
        <f>IF($D24="", "", IFERROR(INDEX('Categories &amp; Budgets'!$C$11:$C$40, MATCH($D24, 'Categories &amp; Budgets'!$B$11:$B$40, 0)), ""))</f>
        <v/>
      </c>
      <c r="L24" s="32"/>
      <c r="O24" s="10" t="str">
        <f>IF('Categories &amp; Budgets'!$AB24="", "", 'Categories &amp; Budgets'!$AB24)</f>
        <v/>
      </c>
      <c r="Q24" s="30" t="str">
        <f>IF(Suppliers!$B24="", "", Suppliers!$B24)</f>
        <v/>
      </c>
      <c r="S24" s="7" t="str">
        <f t="shared" si="0"/>
        <v/>
      </c>
      <c r="U24" s="7" t="str">
        <f t="shared" si="1"/>
        <v/>
      </c>
      <c r="X24" s="79"/>
      <c r="Z24" s="7" t="str">
        <f>IF($D24="", "", COUNTIF('Categories &amp; Budgets'!$B$11:$B$40, $D24))</f>
        <v/>
      </c>
    </row>
    <row r="25" spans="1:26" x14ac:dyDescent="0.25">
      <c r="A25" s="32"/>
      <c r="B25" s="102"/>
      <c r="C25" s="103"/>
      <c r="D25" s="103"/>
      <c r="E25" s="103"/>
      <c r="F25" s="103"/>
      <c r="G25" s="104"/>
      <c r="H25" s="32"/>
      <c r="I25" s="27" t="str">
        <f>IF($D25="", "", IFERROR(INDEX('Categories &amp; Budgets'!$K$11:$K$40, MATCH($D25, 'Categories &amp; Budgets'!$B$11:$B$40, 0)), ""))</f>
        <v/>
      </c>
      <c r="J25" s="32"/>
      <c r="K25" s="30" t="str">
        <f>IF($D25="", "", IFERROR(INDEX('Categories &amp; Budgets'!$C$11:$C$40, MATCH($D25, 'Categories &amp; Budgets'!$B$11:$B$40, 0)), ""))</f>
        <v/>
      </c>
      <c r="L25" s="32"/>
      <c r="O25" s="10" t="str">
        <f>IF('Categories &amp; Budgets'!$AB25="", "", 'Categories &amp; Budgets'!$AB25)</f>
        <v/>
      </c>
      <c r="Q25" s="30" t="str">
        <f>IF(Suppliers!$B25="", "", Suppliers!$B25)</f>
        <v/>
      </c>
      <c r="S25" s="7" t="str">
        <f t="shared" si="0"/>
        <v/>
      </c>
      <c r="U25" s="7" t="str">
        <f t="shared" si="1"/>
        <v/>
      </c>
      <c r="X25" s="79"/>
      <c r="Z25" s="7" t="str">
        <f>IF($D25="", "", COUNTIF('Categories &amp; Budgets'!$B$11:$B$40, $D25))</f>
        <v/>
      </c>
    </row>
    <row r="26" spans="1:26" x14ac:dyDescent="0.25">
      <c r="A26" s="32"/>
      <c r="B26" s="102"/>
      <c r="C26" s="103"/>
      <c r="D26" s="103"/>
      <c r="E26" s="103"/>
      <c r="F26" s="103"/>
      <c r="G26" s="104"/>
      <c r="H26" s="32"/>
      <c r="I26" s="27" t="str">
        <f>IF($D26="", "", IFERROR(INDEX('Categories &amp; Budgets'!$K$11:$K$40, MATCH($D26, 'Categories &amp; Budgets'!$B$11:$B$40, 0)), ""))</f>
        <v/>
      </c>
      <c r="J26" s="32"/>
      <c r="K26" s="30" t="str">
        <f>IF($D26="", "", IFERROR(INDEX('Categories &amp; Budgets'!$C$11:$C$40, MATCH($D26, 'Categories &amp; Budgets'!$B$11:$B$40, 0)), ""))</f>
        <v/>
      </c>
      <c r="L26" s="32"/>
      <c r="O26" s="10" t="str">
        <f>IF('Categories &amp; Budgets'!$AB26="", "", 'Categories &amp; Budgets'!$AB26)</f>
        <v/>
      </c>
      <c r="Q26" s="30" t="str">
        <f>IF(Suppliers!$B26="", "", Suppliers!$B26)</f>
        <v/>
      </c>
      <c r="S26" s="7" t="str">
        <f t="shared" si="0"/>
        <v/>
      </c>
      <c r="U26" s="7" t="str">
        <f t="shared" si="1"/>
        <v/>
      </c>
      <c r="X26" s="79"/>
      <c r="Z26" s="7" t="str">
        <f>IF($D26="", "", COUNTIF('Categories &amp; Budgets'!$B$11:$B$40, $D26))</f>
        <v/>
      </c>
    </row>
    <row r="27" spans="1:26" x14ac:dyDescent="0.25">
      <c r="A27" s="32"/>
      <c r="B27" s="102"/>
      <c r="C27" s="103"/>
      <c r="D27" s="103"/>
      <c r="E27" s="103"/>
      <c r="F27" s="103"/>
      <c r="G27" s="104"/>
      <c r="H27" s="32"/>
      <c r="I27" s="27" t="str">
        <f>IF($D27="", "", IFERROR(INDEX('Categories &amp; Budgets'!$K$11:$K$40, MATCH($D27, 'Categories &amp; Budgets'!$B$11:$B$40, 0)), ""))</f>
        <v/>
      </c>
      <c r="J27" s="32"/>
      <c r="K27" s="30" t="str">
        <f>IF($D27="", "", IFERROR(INDEX('Categories &amp; Budgets'!$C$11:$C$40, MATCH($D27, 'Categories &amp; Budgets'!$B$11:$B$40, 0)), ""))</f>
        <v/>
      </c>
      <c r="L27" s="32"/>
      <c r="O27" s="10" t="str">
        <f>IF('Categories &amp; Budgets'!$AB27="", "", 'Categories &amp; Budgets'!$AB27)</f>
        <v/>
      </c>
      <c r="Q27" s="30" t="str">
        <f>IF(Suppliers!$B27="", "", Suppliers!$B27)</f>
        <v/>
      </c>
      <c r="S27" s="7" t="str">
        <f t="shared" si="0"/>
        <v/>
      </c>
      <c r="U27" s="7" t="str">
        <f t="shared" si="1"/>
        <v/>
      </c>
      <c r="X27" s="79"/>
      <c r="Z27" s="7" t="str">
        <f>IF($D27="", "", COUNTIF('Categories &amp; Budgets'!$B$11:$B$40, $D27))</f>
        <v/>
      </c>
    </row>
    <row r="28" spans="1:26" x14ac:dyDescent="0.25">
      <c r="A28" s="32"/>
      <c r="B28" s="102"/>
      <c r="C28" s="103"/>
      <c r="D28" s="103"/>
      <c r="E28" s="103"/>
      <c r="F28" s="103"/>
      <c r="G28" s="104"/>
      <c r="H28" s="32"/>
      <c r="I28" s="27" t="str">
        <f>IF($D28="", "", IFERROR(INDEX('Categories &amp; Budgets'!$K$11:$K$40, MATCH($D28, 'Categories &amp; Budgets'!$B$11:$B$40, 0)), ""))</f>
        <v/>
      </c>
      <c r="J28" s="32"/>
      <c r="K28" s="30" t="str">
        <f>IF($D28="", "", IFERROR(INDEX('Categories &amp; Budgets'!$C$11:$C$40, MATCH($D28, 'Categories &amp; Budgets'!$B$11:$B$40, 0)), ""))</f>
        <v/>
      </c>
      <c r="L28" s="32"/>
      <c r="O28" s="10" t="str">
        <f>IF('Categories &amp; Budgets'!$AB28="", "", 'Categories &amp; Budgets'!$AB28)</f>
        <v/>
      </c>
      <c r="Q28" s="30" t="str">
        <f>IF(Suppliers!$B28="", "", Suppliers!$B28)</f>
        <v/>
      </c>
      <c r="S28" s="7" t="str">
        <f t="shared" si="0"/>
        <v/>
      </c>
      <c r="U28" s="7" t="str">
        <f t="shared" si="1"/>
        <v/>
      </c>
      <c r="X28" s="79"/>
      <c r="Z28" s="7" t="str">
        <f>IF($D28="", "", COUNTIF('Categories &amp; Budgets'!$B$11:$B$40, $D28))</f>
        <v/>
      </c>
    </row>
    <row r="29" spans="1:26" x14ac:dyDescent="0.25">
      <c r="A29" s="32"/>
      <c r="B29" s="102"/>
      <c r="C29" s="103"/>
      <c r="D29" s="103"/>
      <c r="E29" s="103"/>
      <c r="F29" s="103"/>
      <c r="G29" s="104"/>
      <c r="H29" s="32"/>
      <c r="I29" s="27" t="str">
        <f>IF($D29="", "", IFERROR(INDEX('Categories &amp; Budgets'!$K$11:$K$40, MATCH($D29, 'Categories &amp; Budgets'!$B$11:$B$40, 0)), ""))</f>
        <v/>
      </c>
      <c r="J29" s="32"/>
      <c r="K29" s="30" t="str">
        <f>IF($D29="", "", IFERROR(INDEX('Categories &amp; Budgets'!$C$11:$C$40, MATCH($D29, 'Categories &amp; Budgets'!$B$11:$B$40, 0)), ""))</f>
        <v/>
      </c>
      <c r="L29" s="32"/>
      <c r="O29" s="10" t="str">
        <f>IF('Categories &amp; Budgets'!$AB29="", "", 'Categories &amp; Budgets'!$AB29)</f>
        <v/>
      </c>
      <c r="Q29" s="30" t="str">
        <f>IF(Suppliers!$B29="", "", Suppliers!$B29)</f>
        <v/>
      </c>
      <c r="S29" s="7" t="str">
        <f t="shared" si="0"/>
        <v/>
      </c>
      <c r="U29" s="7" t="str">
        <f t="shared" si="1"/>
        <v/>
      </c>
      <c r="X29" s="79"/>
      <c r="Z29" s="7" t="str">
        <f>IF($D29="", "", COUNTIF('Categories &amp; Budgets'!$B$11:$B$40, $D29))</f>
        <v/>
      </c>
    </row>
    <row r="30" spans="1:26" x14ac:dyDescent="0.25">
      <c r="A30" s="32"/>
      <c r="B30" s="102"/>
      <c r="C30" s="103"/>
      <c r="D30" s="103"/>
      <c r="E30" s="103"/>
      <c r="F30" s="103"/>
      <c r="G30" s="104"/>
      <c r="H30" s="32"/>
      <c r="I30" s="27" t="str">
        <f>IF($D30="", "", IFERROR(INDEX('Categories &amp; Budgets'!$K$11:$K$40, MATCH($D30, 'Categories &amp; Budgets'!$B$11:$B$40, 0)), ""))</f>
        <v/>
      </c>
      <c r="J30" s="32"/>
      <c r="K30" s="30" t="str">
        <f>IF($D30="", "", IFERROR(INDEX('Categories &amp; Budgets'!$C$11:$C$40, MATCH($D30, 'Categories &amp; Budgets'!$B$11:$B$40, 0)), ""))</f>
        <v/>
      </c>
      <c r="L30" s="32"/>
      <c r="O30" s="10" t="str">
        <f>IF('Categories &amp; Budgets'!$AB30="", "", 'Categories &amp; Budgets'!$AB30)</f>
        <v/>
      </c>
      <c r="Q30" s="30" t="str">
        <f>IF(Suppliers!$B30="", "", Suppliers!$B30)</f>
        <v/>
      </c>
      <c r="S30" s="7" t="str">
        <f t="shared" si="0"/>
        <v/>
      </c>
      <c r="U30" s="7" t="str">
        <f t="shared" si="1"/>
        <v/>
      </c>
      <c r="X30" s="79"/>
      <c r="Z30" s="7" t="str">
        <f>IF($D30="", "", COUNTIF('Categories &amp; Budgets'!$B$11:$B$40, $D30))</f>
        <v/>
      </c>
    </row>
    <row r="31" spans="1:26" x14ac:dyDescent="0.25">
      <c r="A31" s="32"/>
      <c r="B31" s="102"/>
      <c r="C31" s="103"/>
      <c r="D31" s="103"/>
      <c r="E31" s="103"/>
      <c r="F31" s="103"/>
      <c r="G31" s="104"/>
      <c r="H31" s="32"/>
      <c r="I31" s="27" t="str">
        <f>IF($D31="", "", IFERROR(INDEX('Categories &amp; Budgets'!$K$11:$K$40, MATCH($D31, 'Categories &amp; Budgets'!$B$11:$B$40, 0)), ""))</f>
        <v/>
      </c>
      <c r="J31" s="32"/>
      <c r="K31" s="30" t="str">
        <f>IF($D31="", "", IFERROR(INDEX('Categories &amp; Budgets'!$C$11:$C$40, MATCH($D31, 'Categories &amp; Budgets'!$B$11:$B$40, 0)), ""))</f>
        <v/>
      </c>
      <c r="L31" s="32"/>
      <c r="O31" s="10" t="str">
        <f>IF('Categories &amp; Budgets'!$AB31="", "", 'Categories &amp; Budgets'!$AB31)</f>
        <v/>
      </c>
      <c r="Q31" s="30" t="str">
        <f>IF(Suppliers!$B31="", "", Suppliers!$B31)</f>
        <v/>
      </c>
      <c r="S31" s="7" t="str">
        <f t="shared" si="0"/>
        <v/>
      </c>
      <c r="U31" s="7" t="str">
        <f t="shared" si="1"/>
        <v/>
      </c>
      <c r="X31" s="79"/>
      <c r="Z31" s="7" t="str">
        <f>IF($D31="", "", COUNTIF('Categories &amp; Budgets'!$B$11:$B$40, $D31))</f>
        <v/>
      </c>
    </row>
    <row r="32" spans="1:26" x14ac:dyDescent="0.25">
      <c r="A32" s="32"/>
      <c r="B32" s="102"/>
      <c r="C32" s="103"/>
      <c r="D32" s="103"/>
      <c r="E32" s="103"/>
      <c r="F32" s="103"/>
      <c r="G32" s="104"/>
      <c r="H32" s="32"/>
      <c r="I32" s="27" t="str">
        <f>IF($D32="", "", IFERROR(INDEX('Categories &amp; Budgets'!$K$11:$K$40, MATCH($D32, 'Categories &amp; Budgets'!$B$11:$B$40, 0)), ""))</f>
        <v/>
      </c>
      <c r="J32" s="32"/>
      <c r="K32" s="30" t="str">
        <f>IF($D32="", "", IFERROR(INDEX('Categories &amp; Budgets'!$C$11:$C$40, MATCH($D32, 'Categories &amp; Budgets'!$B$11:$B$40, 0)), ""))</f>
        <v/>
      </c>
      <c r="L32" s="32"/>
      <c r="O32" s="10" t="str">
        <f>IF('Categories &amp; Budgets'!$AB32="", "", 'Categories &amp; Budgets'!$AB32)</f>
        <v/>
      </c>
      <c r="Q32" s="30" t="str">
        <f>IF(Suppliers!$B32="", "", Suppliers!$B32)</f>
        <v/>
      </c>
      <c r="S32" s="7" t="str">
        <f t="shared" si="0"/>
        <v/>
      </c>
      <c r="U32" s="7" t="str">
        <f t="shared" si="1"/>
        <v/>
      </c>
      <c r="X32" s="79"/>
      <c r="Z32" s="7" t="str">
        <f>IF($D32="", "", COUNTIF('Categories &amp; Budgets'!$B$11:$B$40, $D32))</f>
        <v/>
      </c>
    </row>
    <row r="33" spans="1:26" x14ac:dyDescent="0.25">
      <c r="A33" s="32"/>
      <c r="B33" s="102"/>
      <c r="C33" s="103"/>
      <c r="D33" s="103"/>
      <c r="E33" s="103"/>
      <c r="F33" s="103"/>
      <c r="G33" s="104"/>
      <c r="H33" s="32"/>
      <c r="I33" s="27" t="str">
        <f>IF($D33="", "", IFERROR(INDEX('Categories &amp; Budgets'!$K$11:$K$40, MATCH($D33, 'Categories &amp; Budgets'!$B$11:$B$40, 0)), ""))</f>
        <v/>
      </c>
      <c r="J33" s="32"/>
      <c r="K33" s="30" t="str">
        <f>IF($D33="", "", IFERROR(INDEX('Categories &amp; Budgets'!$C$11:$C$40, MATCH($D33, 'Categories &amp; Budgets'!$B$11:$B$40, 0)), ""))</f>
        <v/>
      </c>
      <c r="L33" s="32"/>
      <c r="O33" s="10" t="str">
        <f>IF('Categories &amp; Budgets'!$AB33="", "", 'Categories &amp; Budgets'!$AB33)</f>
        <v/>
      </c>
      <c r="Q33" s="30" t="str">
        <f>IF(Suppliers!$B33="", "", Suppliers!$B33)</f>
        <v/>
      </c>
      <c r="S33" s="7" t="str">
        <f t="shared" si="0"/>
        <v/>
      </c>
      <c r="U33" s="7" t="str">
        <f t="shared" si="1"/>
        <v/>
      </c>
      <c r="X33" s="79"/>
      <c r="Z33" s="7" t="str">
        <f>IF($D33="", "", COUNTIF('Categories &amp; Budgets'!$B$11:$B$40, $D33))</f>
        <v/>
      </c>
    </row>
    <row r="34" spans="1:26" x14ac:dyDescent="0.25">
      <c r="A34" s="32"/>
      <c r="B34" s="102"/>
      <c r="C34" s="103"/>
      <c r="D34" s="103"/>
      <c r="E34" s="103"/>
      <c r="F34" s="103"/>
      <c r="G34" s="104"/>
      <c r="H34" s="32"/>
      <c r="I34" s="27" t="str">
        <f>IF($D34="", "", IFERROR(INDEX('Categories &amp; Budgets'!$K$11:$K$40, MATCH($D34, 'Categories &amp; Budgets'!$B$11:$B$40, 0)), ""))</f>
        <v/>
      </c>
      <c r="J34" s="32"/>
      <c r="K34" s="30" t="str">
        <f>IF($D34="", "", IFERROR(INDEX('Categories &amp; Budgets'!$C$11:$C$40, MATCH($D34, 'Categories &amp; Budgets'!$B$11:$B$40, 0)), ""))</f>
        <v/>
      </c>
      <c r="L34" s="32"/>
      <c r="O34" s="10" t="str">
        <f>IF('Categories &amp; Budgets'!$AB34="", "", 'Categories &amp; Budgets'!$AB34)</f>
        <v/>
      </c>
      <c r="Q34" s="30" t="str">
        <f>IF(Suppliers!$B34="", "", Suppliers!$B34)</f>
        <v/>
      </c>
      <c r="S34" s="7" t="str">
        <f t="shared" si="0"/>
        <v/>
      </c>
      <c r="U34" s="7" t="str">
        <f t="shared" si="1"/>
        <v/>
      </c>
      <c r="X34" s="79"/>
      <c r="Z34" s="7" t="str">
        <f>IF($D34="", "", COUNTIF('Categories &amp; Budgets'!$B$11:$B$40, $D34))</f>
        <v/>
      </c>
    </row>
    <row r="35" spans="1:26" x14ac:dyDescent="0.25">
      <c r="A35" s="32"/>
      <c r="B35" s="102"/>
      <c r="C35" s="103"/>
      <c r="D35" s="103"/>
      <c r="E35" s="103"/>
      <c r="F35" s="103"/>
      <c r="G35" s="104"/>
      <c r="H35" s="32"/>
      <c r="I35" s="27" t="str">
        <f>IF($D35="", "", IFERROR(INDEX('Categories &amp; Budgets'!$K$11:$K$40, MATCH($D35, 'Categories &amp; Budgets'!$B$11:$B$40, 0)), ""))</f>
        <v/>
      </c>
      <c r="J35" s="32"/>
      <c r="K35" s="30" t="str">
        <f>IF($D35="", "", IFERROR(INDEX('Categories &amp; Budgets'!$C$11:$C$40, MATCH($D35, 'Categories &amp; Budgets'!$B$11:$B$40, 0)), ""))</f>
        <v/>
      </c>
      <c r="L35" s="32"/>
      <c r="O35" s="10" t="str">
        <f>IF('Categories &amp; Budgets'!$AB35="", "", 'Categories &amp; Budgets'!$AB35)</f>
        <v/>
      </c>
      <c r="Q35" s="30" t="str">
        <f>IF(Suppliers!$B35="", "", Suppliers!$B35)</f>
        <v/>
      </c>
      <c r="S35" s="7" t="str">
        <f t="shared" si="0"/>
        <v/>
      </c>
      <c r="U35" s="7" t="str">
        <f t="shared" si="1"/>
        <v/>
      </c>
      <c r="X35" s="79"/>
      <c r="Z35" s="7" t="str">
        <f>IF($D35="", "", COUNTIF('Categories &amp; Budgets'!$B$11:$B$40, $D35))</f>
        <v/>
      </c>
    </row>
    <row r="36" spans="1:26" x14ac:dyDescent="0.25">
      <c r="A36" s="32"/>
      <c r="B36" s="102"/>
      <c r="C36" s="103"/>
      <c r="D36" s="103"/>
      <c r="E36" s="103"/>
      <c r="F36" s="103"/>
      <c r="G36" s="104"/>
      <c r="H36" s="32"/>
      <c r="I36" s="27" t="str">
        <f>IF($D36="", "", IFERROR(INDEX('Categories &amp; Budgets'!$K$11:$K$40, MATCH($D36, 'Categories &amp; Budgets'!$B$11:$B$40, 0)), ""))</f>
        <v/>
      </c>
      <c r="J36" s="32"/>
      <c r="K36" s="30" t="str">
        <f>IF($D36="", "", IFERROR(INDEX('Categories &amp; Budgets'!$C$11:$C$40, MATCH($D36, 'Categories &amp; Budgets'!$B$11:$B$40, 0)), ""))</f>
        <v/>
      </c>
      <c r="L36" s="32"/>
      <c r="O36" s="10" t="str">
        <f>IF('Categories &amp; Budgets'!$AB36="", "", 'Categories &amp; Budgets'!$AB36)</f>
        <v/>
      </c>
      <c r="Q36" s="30" t="str">
        <f>IF(Suppliers!$B36="", "", Suppliers!$B36)</f>
        <v/>
      </c>
      <c r="S36" s="7" t="str">
        <f t="shared" si="0"/>
        <v/>
      </c>
      <c r="U36" s="7" t="str">
        <f t="shared" si="1"/>
        <v/>
      </c>
      <c r="X36" s="79"/>
      <c r="Z36" s="7" t="str">
        <f>IF($D36="", "", COUNTIF('Categories &amp; Budgets'!$B$11:$B$40, $D36))</f>
        <v/>
      </c>
    </row>
    <row r="37" spans="1:26" x14ac:dyDescent="0.25">
      <c r="A37" s="32"/>
      <c r="B37" s="102"/>
      <c r="C37" s="103"/>
      <c r="D37" s="103"/>
      <c r="E37" s="103"/>
      <c r="F37" s="103"/>
      <c r="G37" s="104"/>
      <c r="H37" s="32"/>
      <c r="I37" s="27" t="str">
        <f>IF($D37="", "", IFERROR(INDEX('Categories &amp; Budgets'!$K$11:$K$40, MATCH($D37, 'Categories &amp; Budgets'!$B$11:$B$40, 0)), ""))</f>
        <v/>
      </c>
      <c r="J37" s="32"/>
      <c r="K37" s="30" t="str">
        <f>IF($D37="", "", IFERROR(INDEX('Categories &amp; Budgets'!$C$11:$C$40, MATCH($D37, 'Categories &amp; Budgets'!$B$11:$B$40, 0)), ""))</f>
        <v/>
      </c>
      <c r="L37" s="32"/>
      <c r="O37" s="10" t="str">
        <f>IF('Categories &amp; Budgets'!$AB37="", "", 'Categories &amp; Budgets'!$AB37)</f>
        <v/>
      </c>
      <c r="Q37" s="30" t="str">
        <f>IF(Suppliers!$B37="", "", Suppliers!$B37)</f>
        <v/>
      </c>
      <c r="S37" s="7" t="str">
        <f t="shared" si="0"/>
        <v/>
      </c>
      <c r="U37" s="7" t="str">
        <f t="shared" si="1"/>
        <v/>
      </c>
      <c r="X37" s="79"/>
      <c r="Z37" s="7" t="str">
        <f>IF($D37="", "", COUNTIF('Categories &amp; Budgets'!$B$11:$B$40, $D37))</f>
        <v/>
      </c>
    </row>
    <row r="38" spans="1:26" x14ac:dyDescent="0.25">
      <c r="A38" s="32"/>
      <c r="B38" s="102"/>
      <c r="C38" s="103"/>
      <c r="D38" s="103"/>
      <c r="E38" s="103"/>
      <c r="F38" s="103"/>
      <c r="G38" s="104"/>
      <c r="H38" s="32"/>
      <c r="I38" s="27" t="str">
        <f>IF($D38="", "", IFERROR(INDEX('Categories &amp; Budgets'!$K$11:$K$40, MATCH($D38, 'Categories &amp; Budgets'!$B$11:$B$40, 0)), ""))</f>
        <v/>
      </c>
      <c r="J38" s="32"/>
      <c r="K38" s="30" t="str">
        <f>IF($D38="", "", IFERROR(INDEX('Categories &amp; Budgets'!$C$11:$C$40, MATCH($D38, 'Categories &amp; Budgets'!$B$11:$B$40, 0)), ""))</f>
        <v/>
      </c>
      <c r="L38" s="32"/>
      <c r="O38" s="10" t="str">
        <f>IF('Categories &amp; Budgets'!$AB38="", "", 'Categories &amp; Budgets'!$AB38)</f>
        <v/>
      </c>
      <c r="Q38" s="30" t="str">
        <f>IF(Suppliers!$B38="", "", Suppliers!$B38)</f>
        <v/>
      </c>
      <c r="S38" s="7" t="str">
        <f t="shared" si="0"/>
        <v/>
      </c>
      <c r="U38" s="7" t="str">
        <f t="shared" si="1"/>
        <v/>
      </c>
      <c r="X38" s="79"/>
      <c r="Z38" s="7" t="str">
        <f>IF($D38="", "", COUNTIF('Categories &amp; Budgets'!$B$11:$B$40, $D38))</f>
        <v/>
      </c>
    </row>
    <row r="39" spans="1:26" x14ac:dyDescent="0.25">
      <c r="A39" s="32"/>
      <c r="B39" s="102"/>
      <c r="C39" s="103"/>
      <c r="D39" s="103"/>
      <c r="E39" s="103"/>
      <c r="F39" s="103"/>
      <c r="G39" s="104"/>
      <c r="H39" s="32"/>
      <c r="I39" s="27" t="str">
        <f>IF($D39="", "", IFERROR(INDEX('Categories &amp; Budgets'!$K$11:$K$40, MATCH($D39, 'Categories &amp; Budgets'!$B$11:$B$40, 0)), ""))</f>
        <v/>
      </c>
      <c r="J39" s="32"/>
      <c r="K39" s="30" t="str">
        <f>IF($D39="", "", IFERROR(INDEX('Categories &amp; Budgets'!$C$11:$C$40, MATCH($D39, 'Categories &amp; Budgets'!$B$11:$B$40, 0)), ""))</f>
        <v/>
      </c>
      <c r="L39" s="32"/>
      <c r="O39" s="10" t="str">
        <f>IF('Categories &amp; Budgets'!$AB39="", "", 'Categories &amp; Budgets'!$AB39)</f>
        <v/>
      </c>
      <c r="Q39" s="30" t="str">
        <f>IF(Suppliers!$B39="", "", Suppliers!$B39)</f>
        <v/>
      </c>
      <c r="S39" s="7" t="str">
        <f t="shared" si="0"/>
        <v/>
      </c>
      <c r="U39" s="7" t="str">
        <f t="shared" si="1"/>
        <v/>
      </c>
      <c r="X39" s="79"/>
      <c r="Z39" s="7" t="str">
        <f>IF($D39="", "", COUNTIF('Categories &amp; Budgets'!$B$11:$B$40, $D39))</f>
        <v/>
      </c>
    </row>
    <row r="40" spans="1:26" x14ac:dyDescent="0.25">
      <c r="A40" s="32"/>
      <c r="B40" s="102"/>
      <c r="C40" s="103"/>
      <c r="D40" s="103"/>
      <c r="E40" s="103"/>
      <c r="F40" s="103"/>
      <c r="G40" s="104"/>
      <c r="H40" s="32"/>
      <c r="I40" s="27" t="str">
        <f>IF($D40="", "", IFERROR(INDEX('Categories &amp; Budgets'!$K$11:$K$40, MATCH($D40, 'Categories &amp; Budgets'!$B$11:$B$40, 0)), ""))</f>
        <v/>
      </c>
      <c r="J40" s="32"/>
      <c r="K40" s="30" t="str">
        <f>IF($D40="", "", IFERROR(INDEX('Categories &amp; Budgets'!$C$11:$C$40, MATCH($D40, 'Categories &amp; Budgets'!$B$11:$B$40, 0)), ""))</f>
        <v/>
      </c>
      <c r="L40" s="32"/>
      <c r="O40" s="11" t="str">
        <f>IF('Categories &amp; Budgets'!$AB40="", "", 'Categories &amp; Budgets'!$AB40)</f>
        <v/>
      </c>
      <c r="Q40" s="30" t="str">
        <f>IF(Suppliers!$B40="", "", Suppliers!$B40)</f>
        <v/>
      </c>
      <c r="S40" s="7" t="str">
        <f t="shared" si="0"/>
        <v/>
      </c>
      <c r="U40" s="7" t="str">
        <f t="shared" si="1"/>
        <v/>
      </c>
      <c r="X40" s="79"/>
      <c r="Z40" s="7" t="str">
        <f>IF($D40="", "", COUNTIF('Categories &amp; Budgets'!$B$11:$B$40, $D40))</f>
        <v/>
      </c>
    </row>
    <row r="41" spans="1:26" x14ac:dyDescent="0.25">
      <c r="A41" s="32"/>
      <c r="B41" s="102"/>
      <c r="C41" s="103"/>
      <c r="D41" s="103"/>
      <c r="E41" s="103"/>
      <c r="F41" s="103"/>
      <c r="G41" s="104"/>
      <c r="H41" s="32"/>
      <c r="I41" s="27" t="str">
        <f>IF($D41="", "", IFERROR(INDEX('Categories &amp; Budgets'!$K$11:$K$40, MATCH($D41, 'Categories &amp; Budgets'!$B$11:$B$40, 0)), ""))</f>
        <v/>
      </c>
      <c r="J41" s="32"/>
      <c r="K41" s="30" t="str">
        <f>IF($D41="", "", IFERROR(INDEX('Categories &amp; Budgets'!$C$11:$C$40, MATCH($D41, 'Categories &amp; Budgets'!$B$11:$B$40, 0)), ""))</f>
        <v/>
      </c>
      <c r="L41" s="32"/>
      <c r="Q41" s="30" t="str">
        <f>IF(Suppliers!$B41="", "", Suppliers!$B41)</f>
        <v/>
      </c>
      <c r="S41" s="7" t="str">
        <f t="shared" si="0"/>
        <v/>
      </c>
      <c r="U41" s="7" t="str">
        <f t="shared" si="1"/>
        <v/>
      </c>
      <c r="X41" s="79"/>
      <c r="Z41" s="7" t="str">
        <f>IF($D41="", "", COUNTIF('Categories &amp; Budgets'!$B$11:$B$40, $D41))</f>
        <v/>
      </c>
    </row>
    <row r="42" spans="1:26" x14ac:dyDescent="0.25">
      <c r="A42" s="32"/>
      <c r="B42" s="102"/>
      <c r="C42" s="103"/>
      <c r="D42" s="103"/>
      <c r="E42" s="103"/>
      <c r="F42" s="103"/>
      <c r="G42" s="104"/>
      <c r="H42" s="32"/>
      <c r="I42" s="27" t="str">
        <f>IF($D42="", "", IFERROR(INDEX('Categories &amp; Budgets'!$K$11:$K$40, MATCH($D42, 'Categories &amp; Budgets'!$B$11:$B$40, 0)), ""))</f>
        <v/>
      </c>
      <c r="J42" s="32"/>
      <c r="K42" s="30" t="str">
        <f>IF($D42="", "", IFERROR(INDEX('Categories &amp; Budgets'!$C$11:$C$40, MATCH($D42, 'Categories &amp; Budgets'!$B$11:$B$40, 0)), ""))</f>
        <v/>
      </c>
      <c r="L42" s="32"/>
      <c r="Q42" s="30" t="str">
        <f>IF(Suppliers!$B42="", "", Suppliers!$B42)</f>
        <v/>
      </c>
      <c r="S42" s="7" t="str">
        <f t="shared" si="0"/>
        <v/>
      </c>
      <c r="U42" s="7" t="str">
        <f t="shared" si="1"/>
        <v/>
      </c>
      <c r="X42" s="79"/>
      <c r="Z42" s="7" t="str">
        <f>IF($D42="", "", COUNTIF('Categories &amp; Budgets'!$B$11:$B$40, $D42))</f>
        <v/>
      </c>
    </row>
    <row r="43" spans="1:26" x14ac:dyDescent="0.25">
      <c r="A43" s="32"/>
      <c r="B43" s="102"/>
      <c r="C43" s="103"/>
      <c r="D43" s="103"/>
      <c r="E43" s="103"/>
      <c r="F43" s="103"/>
      <c r="G43" s="104"/>
      <c r="H43" s="32"/>
      <c r="I43" s="27" t="str">
        <f>IF($D43="", "", IFERROR(INDEX('Categories &amp; Budgets'!$K$11:$K$40, MATCH($D43, 'Categories &amp; Budgets'!$B$11:$B$40, 0)), ""))</f>
        <v/>
      </c>
      <c r="J43" s="32"/>
      <c r="K43" s="30" t="str">
        <f>IF($D43="", "", IFERROR(INDEX('Categories &amp; Budgets'!$C$11:$C$40, MATCH($D43, 'Categories &amp; Budgets'!$B$11:$B$40, 0)), ""))</f>
        <v/>
      </c>
      <c r="L43" s="32"/>
      <c r="Q43" s="30" t="str">
        <f>IF(Suppliers!$B43="", "", Suppliers!$B43)</f>
        <v/>
      </c>
      <c r="S43" s="7" t="str">
        <f t="shared" si="0"/>
        <v/>
      </c>
      <c r="U43" s="7" t="str">
        <f t="shared" si="1"/>
        <v/>
      </c>
      <c r="X43" s="79"/>
      <c r="Z43" s="7" t="str">
        <f>IF($D43="", "", COUNTIF('Categories &amp; Budgets'!$B$11:$B$40, $D43))</f>
        <v/>
      </c>
    </row>
    <row r="44" spans="1:26" x14ac:dyDescent="0.25">
      <c r="A44" s="32"/>
      <c r="B44" s="102"/>
      <c r="C44" s="103"/>
      <c r="D44" s="103"/>
      <c r="E44" s="103"/>
      <c r="F44" s="103"/>
      <c r="G44" s="104"/>
      <c r="H44" s="32"/>
      <c r="I44" s="27" t="str">
        <f>IF($D44="", "", IFERROR(INDEX('Categories &amp; Budgets'!$K$11:$K$40, MATCH($D44, 'Categories &amp; Budgets'!$B$11:$B$40, 0)), ""))</f>
        <v/>
      </c>
      <c r="J44" s="32"/>
      <c r="K44" s="30" t="str">
        <f>IF($D44="", "", IFERROR(INDEX('Categories &amp; Budgets'!$C$11:$C$40, MATCH($D44, 'Categories &amp; Budgets'!$B$11:$B$40, 0)), ""))</f>
        <v/>
      </c>
      <c r="L44" s="32"/>
      <c r="Q44" s="30" t="str">
        <f>IF(Suppliers!$B44="", "", Suppliers!$B44)</f>
        <v/>
      </c>
      <c r="S44" s="7" t="str">
        <f t="shared" si="0"/>
        <v/>
      </c>
      <c r="U44" s="7" t="str">
        <f t="shared" si="1"/>
        <v/>
      </c>
      <c r="X44" s="79"/>
      <c r="Z44" s="7" t="str">
        <f>IF($D44="", "", COUNTIF('Categories &amp; Budgets'!$B$11:$B$40, $D44))</f>
        <v/>
      </c>
    </row>
    <row r="45" spans="1:26" x14ac:dyDescent="0.25">
      <c r="A45" s="32"/>
      <c r="B45" s="102"/>
      <c r="C45" s="103"/>
      <c r="D45" s="103"/>
      <c r="E45" s="103"/>
      <c r="F45" s="103"/>
      <c r="G45" s="104"/>
      <c r="H45" s="32"/>
      <c r="I45" s="27" t="str">
        <f>IF($D45="", "", IFERROR(INDEX('Categories &amp; Budgets'!$K$11:$K$40, MATCH($D45, 'Categories &amp; Budgets'!$B$11:$B$40, 0)), ""))</f>
        <v/>
      </c>
      <c r="J45" s="32"/>
      <c r="K45" s="30" t="str">
        <f>IF($D45="", "", IFERROR(INDEX('Categories &amp; Budgets'!$C$11:$C$40, MATCH($D45, 'Categories &amp; Budgets'!$B$11:$B$40, 0)), ""))</f>
        <v/>
      </c>
      <c r="L45" s="32"/>
      <c r="Q45" s="30" t="str">
        <f>IF(Suppliers!$B45="", "", Suppliers!$B45)</f>
        <v/>
      </c>
      <c r="S45" s="7" t="str">
        <f t="shared" si="0"/>
        <v/>
      </c>
      <c r="U45" s="7" t="str">
        <f t="shared" si="1"/>
        <v/>
      </c>
      <c r="X45" s="79"/>
      <c r="Z45" s="7" t="str">
        <f>IF($D45="", "", COUNTIF('Categories &amp; Budgets'!$B$11:$B$40, $D45))</f>
        <v/>
      </c>
    </row>
    <row r="46" spans="1:26" x14ac:dyDescent="0.25">
      <c r="A46" s="32"/>
      <c r="B46" s="102"/>
      <c r="C46" s="103"/>
      <c r="D46" s="103"/>
      <c r="E46" s="103"/>
      <c r="F46" s="103"/>
      <c r="G46" s="104"/>
      <c r="H46" s="32"/>
      <c r="I46" s="27" t="str">
        <f>IF($D46="", "", IFERROR(INDEX('Categories &amp; Budgets'!$K$11:$K$40, MATCH($D46, 'Categories &amp; Budgets'!$B$11:$B$40, 0)), ""))</f>
        <v/>
      </c>
      <c r="J46" s="32"/>
      <c r="K46" s="30" t="str">
        <f>IF($D46="", "", IFERROR(INDEX('Categories &amp; Budgets'!$C$11:$C$40, MATCH($D46, 'Categories &amp; Budgets'!$B$11:$B$40, 0)), ""))</f>
        <v/>
      </c>
      <c r="L46" s="32"/>
      <c r="Q46" s="30" t="str">
        <f>IF(Suppliers!$B46="", "", Suppliers!$B46)</f>
        <v/>
      </c>
      <c r="S46" s="7" t="str">
        <f t="shared" si="0"/>
        <v/>
      </c>
      <c r="U46" s="7" t="str">
        <f t="shared" si="1"/>
        <v/>
      </c>
      <c r="X46" s="79"/>
      <c r="Z46" s="7" t="str">
        <f>IF($D46="", "", COUNTIF('Categories &amp; Budgets'!$B$11:$B$40, $D46))</f>
        <v/>
      </c>
    </row>
    <row r="47" spans="1:26" x14ac:dyDescent="0.25">
      <c r="A47" s="32"/>
      <c r="B47" s="102"/>
      <c r="C47" s="103"/>
      <c r="D47" s="103"/>
      <c r="E47" s="103"/>
      <c r="F47" s="103"/>
      <c r="G47" s="104"/>
      <c r="H47" s="32"/>
      <c r="I47" s="27" t="str">
        <f>IF($D47="", "", IFERROR(INDEX('Categories &amp; Budgets'!$K$11:$K$40, MATCH($D47, 'Categories &amp; Budgets'!$B$11:$B$40, 0)), ""))</f>
        <v/>
      </c>
      <c r="J47" s="32"/>
      <c r="K47" s="30" t="str">
        <f>IF($D47="", "", IFERROR(INDEX('Categories &amp; Budgets'!$C$11:$C$40, MATCH($D47, 'Categories &amp; Budgets'!$B$11:$B$40, 0)), ""))</f>
        <v/>
      </c>
      <c r="L47" s="32"/>
      <c r="Q47" s="30" t="str">
        <f>IF(Suppliers!$B47="", "", Suppliers!$B47)</f>
        <v/>
      </c>
      <c r="S47" s="7" t="str">
        <f t="shared" si="0"/>
        <v/>
      </c>
      <c r="U47" s="7" t="str">
        <f t="shared" si="1"/>
        <v/>
      </c>
      <c r="X47" s="79"/>
      <c r="Z47" s="7" t="str">
        <f>IF($D47="", "", COUNTIF('Categories &amp; Budgets'!$B$11:$B$40, $D47))</f>
        <v/>
      </c>
    </row>
    <row r="48" spans="1:26" x14ac:dyDescent="0.25">
      <c r="A48" s="32"/>
      <c r="B48" s="102"/>
      <c r="C48" s="103"/>
      <c r="D48" s="103"/>
      <c r="E48" s="103"/>
      <c r="F48" s="103"/>
      <c r="G48" s="104"/>
      <c r="H48" s="32"/>
      <c r="I48" s="27" t="str">
        <f>IF($D48="", "", IFERROR(INDEX('Categories &amp; Budgets'!$K$11:$K$40, MATCH($D48, 'Categories &amp; Budgets'!$B$11:$B$40, 0)), ""))</f>
        <v/>
      </c>
      <c r="J48" s="32"/>
      <c r="K48" s="30" t="str">
        <f>IF($D48="", "", IFERROR(INDEX('Categories &amp; Budgets'!$C$11:$C$40, MATCH($D48, 'Categories &amp; Budgets'!$B$11:$B$40, 0)), ""))</f>
        <v/>
      </c>
      <c r="L48" s="32"/>
      <c r="Q48" s="30" t="str">
        <f>IF(Suppliers!$B48="", "", Suppliers!$B48)</f>
        <v/>
      </c>
      <c r="S48" s="7" t="str">
        <f t="shared" si="0"/>
        <v/>
      </c>
      <c r="U48" s="7" t="str">
        <f t="shared" si="1"/>
        <v/>
      </c>
      <c r="X48" s="79"/>
      <c r="Z48" s="7" t="str">
        <f>IF($D48="", "", COUNTIF('Categories &amp; Budgets'!$B$11:$B$40, $D48))</f>
        <v/>
      </c>
    </row>
    <row r="49" spans="1:26" x14ac:dyDescent="0.25">
      <c r="A49" s="32"/>
      <c r="B49" s="102"/>
      <c r="C49" s="103"/>
      <c r="D49" s="103"/>
      <c r="E49" s="103"/>
      <c r="F49" s="103"/>
      <c r="G49" s="104"/>
      <c r="H49" s="32"/>
      <c r="I49" s="27" t="str">
        <f>IF($D49="", "", IFERROR(INDEX('Categories &amp; Budgets'!$K$11:$K$40, MATCH($D49, 'Categories &amp; Budgets'!$B$11:$B$40, 0)), ""))</f>
        <v/>
      </c>
      <c r="J49" s="32"/>
      <c r="K49" s="30" t="str">
        <f>IF($D49="", "", IFERROR(INDEX('Categories &amp; Budgets'!$C$11:$C$40, MATCH($D49, 'Categories &amp; Budgets'!$B$11:$B$40, 0)), ""))</f>
        <v/>
      </c>
      <c r="L49" s="32"/>
      <c r="Q49" s="30" t="str">
        <f>IF(Suppliers!$B49="", "", Suppliers!$B49)</f>
        <v/>
      </c>
      <c r="S49" s="7" t="str">
        <f t="shared" si="0"/>
        <v/>
      </c>
      <c r="U49" s="7" t="str">
        <f t="shared" si="1"/>
        <v/>
      </c>
      <c r="X49" s="79"/>
      <c r="Z49" s="7" t="str">
        <f>IF($D49="", "", COUNTIF('Categories &amp; Budgets'!$B$11:$B$40, $D49))</f>
        <v/>
      </c>
    </row>
    <row r="50" spans="1:26" x14ac:dyDescent="0.25">
      <c r="A50" s="32"/>
      <c r="B50" s="102"/>
      <c r="C50" s="103"/>
      <c r="D50" s="103"/>
      <c r="E50" s="103"/>
      <c r="F50" s="103"/>
      <c r="G50" s="104"/>
      <c r="H50" s="32"/>
      <c r="I50" s="27" t="str">
        <f>IF($D50="", "", IFERROR(INDEX('Categories &amp; Budgets'!$K$11:$K$40, MATCH($D50, 'Categories &amp; Budgets'!$B$11:$B$40, 0)), ""))</f>
        <v/>
      </c>
      <c r="J50" s="32"/>
      <c r="K50" s="30" t="str">
        <f>IF($D50="", "", IFERROR(INDEX('Categories &amp; Budgets'!$C$11:$C$40, MATCH($D50, 'Categories &amp; Budgets'!$B$11:$B$40, 0)), ""))</f>
        <v/>
      </c>
      <c r="L50" s="32"/>
      <c r="Q50" s="30" t="str">
        <f>IF(Suppliers!$B50="", "", Suppliers!$B50)</f>
        <v/>
      </c>
      <c r="S50" s="7" t="str">
        <f t="shared" si="0"/>
        <v/>
      </c>
      <c r="U50" s="7" t="str">
        <f t="shared" si="1"/>
        <v/>
      </c>
      <c r="X50" s="79"/>
      <c r="Z50" s="7" t="str">
        <f>IF($D50="", "", COUNTIF('Categories &amp; Budgets'!$B$11:$B$40, $D50))</f>
        <v/>
      </c>
    </row>
    <row r="51" spans="1:26" x14ac:dyDescent="0.25">
      <c r="A51" s="32"/>
      <c r="B51" s="102"/>
      <c r="C51" s="103"/>
      <c r="D51" s="103"/>
      <c r="E51" s="103"/>
      <c r="F51" s="103"/>
      <c r="G51" s="104"/>
      <c r="H51" s="32"/>
      <c r="I51" s="27" t="str">
        <f>IF($D51="", "", IFERROR(INDEX('Categories &amp; Budgets'!$K$11:$K$40, MATCH($D51, 'Categories &amp; Budgets'!$B$11:$B$40, 0)), ""))</f>
        <v/>
      </c>
      <c r="J51" s="32"/>
      <c r="K51" s="30" t="str">
        <f>IF($D51="", "", IFERROR(INDEX('Categories &amp; Budgets'!$C$11:$C$40, MATCH($D51, 'Categories &amp; Budgets'!$B$11:$B$40, 0)), ""))</f>
        <v/>
      </c>
      <c r="L51" s="32"/>
      <c r="Q51" s="30" t="str">
        <f>IF(Suppliers!$B51="", "", Suppliers!$B51)</f>
        <v/>
      </c>
      <c r="S51" s="7" t="str">
        <f t="shared" si="0"/>
        <v/>
      </c>
      <c r="U51" s="7" t="str">
        <f t="shared" si="1"/>
        <v/>
      </c>
      <c r="X51" s="79"/>
      <c r="Z51" s="7" t="str">
        <f>IF($D51="", "", COUNTIF('Categories &amp; Budgets'!$B$11:$B$40, $D51))</f>
        <v/>
      </c>
    </row>
    <row r="52" spans="1:26" x14ac:dyDescent="0.25">
      <c r="A52" s="32"/>
      <c r="B52" s="102"/>
      <c r="C52" s="103"/>
      <c r="D52" s="103"/>
      <c r="E52" s="103"/>
      <c r="F52" s="103"/>
      <c r="G52" s="104"/>
      <c r="H52" s="32"/>
      <c r="I52" s="27" t="str">
        <f>IF($D52="", "", IFERROR(INDEX('Categories &amp; Budgets'!$K$11:$K$40, MATCH($D52, 'Categories &amp; Budgets'!$B$11:$B$40, 0)), ""))</f>
        <v/>
      </c>
      <c r="J52" s="32"/>
      <c r="K52" s="30" t="str">
        <f>IF($D52="", "", IFERROR(INDEX('Categories &amp; Budgets'!$C$11:$C$40, MATCH($D52, 'Categories &amp; Budgets'!$B$11:$B$40, 0)), ""))</f>
        <v/>
      </c>
      <c r="L52" s="32"/>
      <c r="Q52" s="30" t="str">
        <f>IF(Suppliers!$B52="", "", Suppliers!$B52)</f>
        <v/>
      </c>
      <c r="S52" s="7" t="str">
        <f t="shared" si="0"/>
        <v/>
      </c>
      <c r="U52" s="7" t="str">
        <f t="shared" si="1"/>
        <v/>
      </c>
      <c r="X52" s="79"/>
      <c r="Z52" s="7" t="str">
        <f>IF($D52="", "", COUNTIF('Categories &amp; Budgets'!$B$11:$B$40, $D52))</f>
        <v/>
      </c>
    </row>
    <row r="53" spans="1:26" x14ac:dyDescent="0.25">
      <c r="A53" s="32"/>
      <c r="B53" s="102"/>
      <c r="C53" s="103"/>
      <c r="D53" s="103"/>
      <c r="E53" s="103"/>
      <c r="F53" s="103"/>
      <c r="G53" s="104"/>
      <c r="H53" s="32"/>
      <c r="I53" s="27" t="str">
        <f>IF($D53="", "", IFERROR(INDEX('Categories &amp; Budgets'!$K$11:$K$40, MATCH($D53, 'Categories &amp; Budgets'!$B$11:$B$40, 0)), ""))</f>
        <v/>
      </c>
      <c r="J53" s="32"/>
      <c r="K53" s="30" t="str">
        <f>IF($D53="", "", IFERROR(INDEX('Categories &amp; Budgets'!$C$11:$C$40, MATCH($D53, 'Categories &amp; Budgets'!$B$11:$B$40, 0)), ""))</f>
        <v/>
      </c>
      <c r="L53" s="32"/>
      <c r="Q53" s="30" t="str">
        <f>IF(Suppliers!$B53="", "", Suppliers!$B53)</f>
        <v/>
      </c>
      <c r="S53" s="7" t="str">
        <f t="shared" si="0"/>
        <v/>
      </c>
      <c r="U53" s="7" t="str">
        <f t="shared" si="1"/>
        <v/>
      </c>
      <c r="X53" s="79"/>
      <c r="Z53" s="7" t="str">
        <f>IF($D53="", "", COUNTIF('Categories &amp; Budgets'!$B$11:$B$40, $D53))</f>
        <v/>
      </c>
    </row>
    <row r="54" spans="1:26" x14ac:dyDescent="0.25">
      <c r="A54" s="32"/>
      <c r="B54" s="102"/>
      <c r="C54" s="103"/>
      <c r="D54" s="103"/>
      <c r="E54" s="103"/>
      <c r="F54" s="103"/>
      <c r="G54" s="104"/>
      <c r="H54" s="32"/>
      <c r="I54" s="27" t="str">
        <f>IF($D54="", "", IFERROR(INDEX('Categories &amp; Budgets'!$K$11:$K$40, MATCH($D54, 'Categories &amp; Budgets'!$B$11:$B$40, 0)), ""))</f>
        <v/>
      </c>
      <c r="J54" s="32"/>
      <c r="K54" s="30" t="str">
        <f>IF($D54="", "", IFERROR(INDEX('Categories &amp; Budgets'!$C$11:$C$40, MATCH($D54, 'Categories &amp; Budgets'!$B$11:$B$40, 0)), ""))</f>
        <v/>
      </c>
      <c r="L54" s="32"/>
      <c r="Q54" s="30" t="str">
        <f>IF(Suppliers!$B54="", "", Suppliers!$B54)</f>
        <v/>
      </c>
      <c r="S54" s="7" t="str">
        <f t="shared" si="0"/>
        <v/>
      </c>
      <c r="U54" s="7" t="str">
        <f t="shared" si="1"/>
        <v/>
      </c>
      <c r="X54" s="79"/>
      <c r="Z54" s="7" t="str">
        <f>IF($D54="", "", COUNTIF('Categories &amp; Budgets'!$B$11:$B$40, $D54))</f>
        <v/>
      </c>
    </row>
    <row r="55" spans="1:26" x14ac:dyDescent="0.25">
      <c r="A55" s="32"/>
      <c r="B55" s="102"/>
      <c r="C55" s="103"/>
      <c r="D55" s="103"/>
      <c r="E55" s="103"/>
      <c r="F55" s="103"/>
      <c r="G55" s="104"/>
      <c r="H55" s="32"/>
      <c r="I55" s="27" t="str">
        <f>IF($D55="", "", IFERROR(INDEX('Categories &amp; Budgets'!$K$11:$K$40, MATCH($D55, 'Categories &amp; Budgets'!$B$11:$B$40, 0)), ""))</f>
        <v/>
      </c>
      <c r="J55" s="32"/>
      <c r="K55" s="30" t="str">
        <f>IF($D55="", "", IFERROR(INDEX('Categories &amp; Budgets'!$C$11:$C$40, MATCH($D55, 'Categories &amp; Budgets'!$B$11:$B$40, 0)), ""))</f>
        <v/>
      </c>
      <c r="L55" s="32"/>
      <c r="Q55" s="30" t="str">
        <f>IF(Suppliers!$B55="", "", Suppliers!$B55)</f>
        <v/>
      </c>
      <c r="S55" s="7" t="str">
        <f t="shared" si="0"/>
        <v/>
      </c>
      <c r="U55" s="7" t="str">
        <f t="shared" si="1"/>
        <v/>
      </c>
      <c r="X55" s="79"/>
      <c r="Z55" s="7" t="str">
        <f>IF($D55="", "", COUNTIF('Categories &amp; Budgets'!$B$11:$B$40, $D55))</f>
        <v/>
      </c>
    </row>
    <row r="56" spans="1:26" x14ac:dyDescent="0.25">
      <c r="A56" s="32"/>
      <c r="B56" s="102"/>
      <c r="C56" s="103"/>
      <c r="D56" s="103"/>
      <c r="E56" s="103"/>
      <c r="F56" s="103"/>
      <c r="G56" s="104"/>
      <c r="H56" s="32"/>
      <c r="I56" s="27" t="str">
        <f>IF($D56="", "", IFERROR(INDEX('Categories &amp; Budgets'!$K$11:$K$40, MATCH($D56, 'Categories &amp; Budgets'!$B$11:$B$40, 0)), ""))</f>
        <v/>
      </c>
      <c r="J56" s="32"/>
      <c r="K56" s="30" t="str">
        <f>IF($D56="", "", IFERROR(INDEX('Categories &amp; Budgets'!$C$11:$C$40, MATCH($D56, 'Categories &amp; Budgets'!$B$11:$B$40, 0)), ""))</f>
        <v/>
      </c>
      <c r="L56" s="32"/>
      <c r="Q56" s="30" t="str">
        <f>IF(Suppliers!$B56="", "", Suppliers!$B56)</f>
        <v/>
      </c>
      <c r="S56" s="7" t="str">
        <f t="shared" si="0"/>
        <v/>
      </c>
      <c r="U56" s="7" t="str">
        <f t="shared" si="1"/>
        <v/>
      </c>
      <c r="X56" s="79"/>
      <c r="Z56" s="7" t="str">
        <f>IF($D56="", "", COUNTIF('Categories &amp; Budgets'!$B$11:$B$40, $D56))</f>
        <v/>
      </c>
    </row>
    <row r="57" spans="1:26" x14ac:dyDescent="0.25">
      <c r="A57" s="32"/>
      <c r="B57" s="102"/>
      <c r="C57" s="103"/>
      <c r="D57" s="103"/>
      <c r="E57" s="103"/>
      <c r="F57" s="103"/>
      <c r="G57" s="104"/>
      <c r="H57" s="32"/>
      <c r="I57" s="27" t="str">
        <f>IF($D57="", "", IFERROR(INDEX('Categories &amp; Budgets'!$K$11:$K$40, MATCH($D57, 'Categories &amp; Budgets'!$B$11:$B$40, 0)), ""))</f>
        <v/>
      </c>
      <c r="J57" s="32"/>
      <c r="K57" s="30" t="str">
        <f>IF($D57="", "", IFERROR(INDEX('Categories &amp; Budgets'!$C$11:$C$40, MATCH($D57, 'Categories &amp; Budgets'!$B$11:$B$40, 0)), ""))</f>
        <v/>
      </c>
      <c r="L57" s="32"/>
      <c r="Q57" s="30" t="str">
        <f>IF(Suppliers!$B57="", "", Suppliers!$B57)</f>
        <v/>
      </c>
      <c r="S57" s="7" t="str">
        <f t="shared" si="0"/>
        <v/>
      </c>
      <c r="U57" s="7" t="str">
        <f t="shared" si="1"/>
        <v/>
      </c>
      <c r="X57" s="79"/>
      <c r="Z57" s="7" t="str">
        <f>IF($D57="", "", COUNTIF('Categories &amp; Budgets'!$B$11:$B$40, $D57))</f>
        <v/>
      </c>
    </row>
    <row r="58" spans="1:26" x14ac:dyDescent="0.25">
      <c r="A58" s="32"/>
      <c r="B58" s="102"/>
      <c r="C58" s="103"/>
      <c r="D58" s="103"/>
      <c r="E58" s="103"/>
      <c r="F58" s="103"/>
      <c r="G58" s="104"/>
      <c r="H58" s="32"/>
      <c r="I58" s="27" t="str">
        <f>IF($D58="", "", IFERROR(INDEX('Categories &amp; Budgets'!$K$11:$K$40, MATCH($D58, 'Categories &amp; Budgets'!$B$11:$B$40, 0)), ""))</f>
        <v/>
      </c>
      <c r="J58" s="32"/>
      <c r="K58" s="30" t="str">
        <f>IF($D58="", "", IFERROR(INDEX('Categories &amp; Budgets'!$C$11:$C$40, MATCH($D58, 'Categories &amp; Budgets'!$B$11:$B$40, 0)), ""))</f>
        <v/>
      </c>
      <c r="L58" s="32"/>
      <c r="Q58" s="30" t="str">
        <f>IF(Suppliers!$B58="", "", Suppliers!$B58)</f>
        <v/>
      </c>
      <c r="S58" s="7" t="str">
        <f t="shared" si="0"/>
        <v/>
      </c>
      <c r="U58" s="7" t="str">
        <f t="shared" si="1"/>
        <v/>
      </c>
      <c r="X58" s="79"/>
      <c r="Z58" s="7" t="str">
        <f>IF($D58="", "", COUNTIF('Categories &amp; Budgets'!$B$11:$B$40, $D58))</f>
        <v/>
      </c>
    </row>
    <row r="59" spans="1:26" x14ac:dyDescent="0.25">
      <c r="A59" s="32"/>
      <c r="B59" s="102"/>
      <c r="C59" s="103"/>
      <c r="D59" s="103"/>
      <c r="E59" s="103"/>
      <c r="F59" s="103"/>
      <c r="G59" s="104"/>
      <c r="H59" s="32"/>
      <c r="I59" s="27" t="str">
        <f>IF($D59="", "", IFERROR(INDEX('Categories &amp; Budgets'!$K$11:$K$40, MATCH($D59, 'Categories &amp; Budgets'!$B$11:$B$40, 0)), ""))</f>
        <v/>
      </c>
      <c r="J59" s="32"/>
      <c r="K59" s="30" t="str">
        <f>IF($D59="", "", IFERROR(INDEX('Categories &amp; Budgets'!$C$11:$C$40, MATCH($D59, 'Categories &amp; Budgets'!$B$11:$B$40, 0)), ""))</f>
        <v/>
      </c>
      <c r="L59" s="32"/>
      <c r="Q59" s="30" t="str">
        <f>IF(Suppliers!$B59="", "", Suppliers!$B59)</f>
        <v/>
      </c>
      <c r="S59" s="7" t="str">
        <f t="shared" si="0"/>
        <v/>
      </c>
      <c r="U59" s="7" t="str">
        <f t="shared" si="1"/>
        <v/>
      </c>
      <c r="X59" s="79"/>
      <c r="Z59" s="7" t="str">
        <f>IF($D59="", "", COUNTIF('Categories &amp; Budgets'!$B$11:$B$40, $D59))</f>
        <v/>
      </c>
    </row>
    <row r="60" spans="1:26" x14ac:dyDescent="0.25">
      <c r="A60" s="32"/>
      <c r="B60" s="102"/>
      <c r="C60" s="103"/>
      <c r="D60" s="103"/>
      <c r="E60" s="103"/>
      <c r="F60" s="103"/>
      <c r="G60" s="104"/>
      <c r="H60" s="32"/>
      <c r="I60" s="27" t="str">
        <f>IF($D60="", "", IFERROR(INDEX('Categories &amp; Budgets'!$K$11:$K$40, MATCH($D60, 'Categories &amp; Budgets'!$B$11:$B$40, 0)), ""))</f>
        <v/>
      </c>
      <c r="J60" s="32"/>
      <c r="K60" s="30" t="str">
        <f>IF($D60="", "", IFERROR(INDEX('Categories &amp; Budgets'!$C$11:$C$40, MATCH($D60, 'Categories &amp; Budgets'!$B$11:$B$40, 0)), ""))</f>
        <v/>
      </c>
      <c r="L60" s="32"/>
      <c r="Q60" s="30" t="str">
        <f>IF(Suppliers!$B60="", "", Suppliers!$B60)</f>
        <v/>
      </c>
      <c r="S60" s="7" t="str">
        <f t="shared" si="0"/>
        <v/>
      </c>
      <c r="U60" s="7" t="str">
        <f t="shared" si="1"/>
        <v/>
      </c>
      <c r="X60" s="79"/>
      <c r="Z60" s="7" t="str">
        <f>IF($D60="", "", COUNTIF('Categories &amp; Budgets'!$B$11:$B$40, $D60))</f>
        <v/>
      </c>
    </row>
    <row r="61" spans="1:26" x14ac:dyDescent="0.25">
      <c r="A61" s="32"/>
      <c r="B61" s="102"/>
      <c r="C61" s="103"/>
      <c r="D61" s="103"/>
      <c r="E61" s="103"/>
      <c r="F61" s="103"/>
      <c r="G61" s="104"/>
      <c r="H61" s="32"/>
      <c r="I61" s="27" t="str">
        <f>IF($D61="", "", IFERROR(INDEX('Categories &amp; Budgets'!$K$11:$K$40, MATCH($D61, 'Categories &amp; Budgets'!$B$11:$B$40, 0)), ""))</f>
        <v/>
      </c>
      <c r="J61" s="32"/>
      <c r="K61" s="30" t="str">
        <f>IF($D61="", "", IFERROR(INDEX('Categories &amp; Budgets'!$C$11:$C$40, MATCH($D61, 'Categories &amp; Budgets'!$B$11:$B$40, 0)), ""))</f>
        <v/>
      </c>
      <c r="L61" s="32"/>
      <c r="Q61" s="30" t="str">
        <f>IF(Suppliers!$B61="", "", Suppliers!$B61)</f>
        <v/>
      </c>
      <c r="S61" s="7" t="str">
        <f t="shared" si="0"/>
        <v/>
      </c>
      <c r="U61" s="7" t="str">
        <f t="shared" si="1"/>
        <v/>
      </c>
      <c r="X61" s="79"/>
      <c r="Z61" s="7" t="str">
        <f>IF($D61="", "", COUNTIF('Categories &amp; Budgets'!$B$11:$B$40, $D61))</f>
        <v/>
      </c>
    </row>
    <row r="62" spans="1:26" x14ac:dyDescent="0.25">
      <c r="A62" s="32"/>
      <c r="B62" s="102"/>
      <c r="C62" s="103"/>
      <c r="D62" s="103"/>
      <c r="E62" s="103"/>
      <c r="F62" s="103"/>
      <c r="G62" s="104"/>
      <c r="H62" s="32"/>
      <c r="I62" s="27" t="str">
        <f>IF($D62="", "", IFERROR(INDEX('Categories &amp; Budgets'!$K$11:$K$40, MATCH($D62, 'Categories &amp; Budgets'!$B$11:$B$40, 0)), ""))</f>
        <v/>
      </c>
      <c r="J62" s="32"/>
      <c r="K62" s="30" t="str">
        <f>IF($D62="", "", IFERROR(INDEX('Categories &amp; Budgets'!$C$11:$C$40, MATCH($D62, 'Categories &amp; Budgets'!$B$11:$B$40, 0)), ""))</f>
        <v/>
      </c>
      <c r="L62" s="32"/>
      <c r="Q62" s="30" t="str">
        <f>IF(Suppliers!$B62="", "", Suppliers!$B62)</f>
        <v/>
      </c>
      <c r="S62" s="7" t="str">
        <f t="shared" si="0"/>
        <v/>
      </c>
      <c r="U62" s="7" t="str">
        <f t="shared" si="1"/>
        <v/>
      </c>
      <c r="X62" s="79"/>
      <c r="Z62" s="7" t="str">
        <f>IF($D62="", "", COUNTIF('Categories &amp; Budgets'!$B$11:$B$40, $D62))</f>
        <v/>
      </c>
    </row>
    <row r="63" spans="1:26" x14ac:dyDescent="0.25">
      <c r="A63" s="32"/>
      <c r="B63" s="102"/>
      <c r="C63" s="103"/>
      <c r="D63" s="103"/>
      <c r="E63" s="103"/>
      <c r="F63" s="103"/>
      <c r="G63" s="104"/>
      <c r="H63" s="32"/>
      <c r="I63" s="27" t="str">
        <f>IF($D63="", "", IFERROR(INDEX('Categories &amp; Budgets'!$K$11:$K$40, MATCH($D63, 'Categories &amp; Budgets'!$B$11:$B$40, 0)), ""))</f>
        <v/>
      </c>
      <c r="J63" s="32"/>
      <c r="K63" s="30" t="str">
        <f>IF($D63="", "", IFERROR(INDEX('Categories &amp; Budgets'!$C$11:$C$40, MATCH($D63, 'Categories &amp; Budgets'!$B$11:$B$40, 0)), ""))</f>
        <v/>
      </c>
      <c r="L63" s="32"/>
      <c r="Q63" s="30" t="str">
        <f>IF(Suppliers!$B63="", "", Suppliers!$B63)</f>
        <v/>
      </c>
      <c r="S63" s="7" t="str">
        <f t="shared" si="0"/>
        <v/>
      </c>
      <c r="U63" s="7" t="str">
        <f t="shared" si="1"/>
        <v/>
      </c>
      <c r="X63" s="79"/>
      <c r="Z63" s="7" t="str">
        <f>IF($D63="", "", COUNTIF('Categories &amp; Budgets'!$B$11:$B$40, $D63))</f>
        <v/>
      </c>
    </row>
    <row r="64" spans="1:26" x14ac:dyDescent="0.25">
      <c r="A64" s="32"/>
      <c r="B64" s="102"/>
      <c r="C64" s="103"/>
      <c r="D64" s="103"/>
      <c r="E64" s="103"/>
      <c r="F64" s="103"/>
      <c r="G64" s="104"/>
      <c r="H64" s="32"/>
      <c r="I64" s="27" t="str">
        <f>IF($D64="", "", IFERROR(INDEX('Categories &amp; Budgets'!$K$11:$K$40, MATCH($D64, 'Categories &amp; Budgets'!$B$11:$B$40, 0)), ""))</f>
        <v/>
      </c>
      <c r="J64" s="32"/>
      <c r="K64" s="30" t="str">
        <f>IF($D64="", "", IFERROR(INDEX('Categories &amp; Budgets'!$C$11:$C$40, MATCH($D64, 'Categories &amp; Budgets'!$B$11:$B$40, 0)), ""))</f>
        <v/>
      </c>
      <c r="L64" s="32"/>
      <c r="Q64" s="30" t="str">
        <f>IF(Suppliers!$B64="", "", Suppliers!$B64)</f>
        <v/>
      </c>
      <c r="S64" s="7" t="str">
        <f t="shared" si="0"/>
        <v/>
      </c>
      <c r="U64" s="7" t="str">
        <f t="shared" si="1"/>
        <v/>
      </c>
      <c r="X64" s="79"/>
      <c r="Z64" s="7" t="str">
        <f>IF($D64="", "", COUNTIF('Categories &amp; Budgets'!$B$11:$B$40, $D64))</f>
        <v/>
      </c>
    </row>
    <row r="65" spans="1:26" x14ac:dyDescent="0.25">
      <c r="A65" s="32"/>
      <c r="B65" s="102"/>
      <c r="C65" s="103"/>
      <c r="D65" s="103"/>
      <c r="E65" s="103"/>
      <c r="F65" s="103"/>
      <c r="G65" s="104"/>
      <c r="H65" s="32"/>
      <c r="I65" s="27" t="str">
        <f>IF($D65="", "", IFERROR(INDEX('Categories &amp; Budgets'!$K$11:$K$40, MATCH($D65, 'Categories &amp; Budgets'!$B$11:$B$40, 0)), ""))</f>
        <v/>
      </c>
      <c r="J65" s="32"/>
      <c r="K65" s="30" t="str">
        <f>IF($D65="", "", IFERROR(INDEX('Categories &amp; Budgets'!$C$11:$C$40, MATCH($D65, 'Categories &amp; Budgets'!$B$11:$B$40, 0)), ""))</f>
        <v/>
      </c>
      <c r="L65" s="32"/>
      <c r="Q65" s="30" t="str">
        <f>IF(Suppliers!$B65="", "", Suppliers!$B65)</f>
        <v/>
      </c>
      <c r="S65" s="7" t="str">
        <f t="shared" si="0"/>
        <v/>
      </c>
      <c r="U65" s="7" t="str">
        <f t="shared" si="1"/>
        <v/>
      </c>
      <c r="X65" s="79"/>
      <c r="Z65" s="7" t="str">
        <f>IF($D65="", "", COUNTIF('Categories &amp; Budgets'!$B$11:$B$40, $D65))</f>
        <v/>
      </c>
    </row>
    <row r="66" spans="1:26" x14ac:dyDescent="0.25">
      <c r="A66" s="32"/>
      <c r="B66" s="102"/>
      <c r="C66" s="103"/>
      <c r="D66" s="103"/>
      <c r="E66" s="103"/>
      <c r="F66" s="103"/>
      <c r="G66" s="104"/>
      <c r="H66" s="32"/>
      <c r="I66" s="27" t="str">
        <f>IF($D66="", "", IFERROR(INDEX('Categories &amp; Budgets'!$K$11:$K$40, MATCH($D66, 'Categories &amp; Budgets'!$B$11:$B$40, 0)), ""))</f>
        <v/>
      </c>
      <c r="J66" s="32"/>
      <c r="K66" s="30" t="str">
        <f>IF($D66="", "", IFERROR(INDEX('Categories &amp; Budgets'!$C$11:$C$40, MATCH($D66, 'Categories &amp; Budgets'!$B$11:$B$40, 0)), ""))</f>
        <v/>
      </c>
      <c r="L66" s="32"/>
      <c r="Q66" s="30" t="str">
        <f>IF(Suppliers!$B66="", "", Suppliers!$B66)</f>
        <v/>
      </c>
      <c r="S66" s="7" t="str">
        <f t="shared" si="0"/>
        <v/>
      </c>
      <c r="U66" s="7" t="str">
        <f t="shared" si="1"/>
        <v/>
      </c>
      <c r="X66" s="79"/>
      <c r="Z66" s="7" t="str">
        <f>IF($D66="", "", COUNTIF('Categories &amp; Budgets'!$B$11:$B$40, $D66))</f>
        <v/>
      </c>
    </row>
    <row r="67" spans="1:26" x14ac:dyDescent="0.25">
      <c r="A67" s="32"/>
      <c r="B67" s="102"/>
      <c r="C67" s="103"/>
      <c r="D67" s="103"/>
      <c r="E67" s="103"/>
      <c r="F67" s="103"/>
      <c r="G67" s="104"/>
      <c r="H67" s="32"/>
      <c r="I67" s="27" t="str">
        <f>IF($D67="", "", IFERROR(INDEX('Categories &amp; Budgets'!$K$11:$K$40, MATCH($D67, 'Categories &amp; Budgets'!$B$11:$B$40, 0)), ""))</f>
        <v/>
      </c>
      <c r="J67" s="32"/>
      <c r="K67" s="30" t="str">
        <f>IF($D67="", "", IFERROR(INDEX('Categories &amp; Budgets'!$C$11:$C$40, MATCH($D67, 'Categories &amp; Budgets'!$B$11:$B$40, 0)), ""))</f>
        <v/>
      </c>
      <c r="L67" s="32"/>
      <c r="Q67" s="30" t="str">
        <f>IF(Suppliers!$B67="", "", Suppliers!$B67)</f>
        <v/>
      </c>
      <c r="S67" s="7" t="str">
        <f t="shared" si="0"/>
        <v/>
      </c>
      <c r="U67" s="7" t="str">
        <f t="shared" si="1"/>
        <v/>
      </c>
      <c r="X67" s="79"/>
      <c r="Z67" s="7" t="str">
        <f>IF($D67="", "", COUNTIF('Categories &amp; Budgets'!$B$11:$B$40, $D67))</f>
        <v/>
      </c>
    </row>
    <row r="68" spans="1:26" x14ac:dyDescent="0.25">
      <c r="A68" s="32"/>
      <c r="B68" s="102"/>
      <c r="C68" s="103"/>
      <c r="D68" s="103"/>
      <c r="E68" s="103"/>
      <c r="F68" s="103"/>
      <c r="G68" s="104"/>
      <c r="H68" s="32"/>
      <c r="I68" s="27" t="str">
        <f>IF($D68="", "", IFERROR(INDEX('Categories &amp; Budgets'!$K$11:$K$40, MATCH($D68, 'Categories &amp; Budgets'!$B$11:$B$40, 0)), ""))</f>
        <v/>
      </c>
      <c r="J68" s="32"/>
      <c r="K68" s="30" t="str">
        <f>IF($D68="", "", IFERROR(INDEX('Categories &amp; Budgets'!$C$11:$C$40, MATCH($D68, 'Categories &amp; Budgets'!$B$11:$B$40, 0)), ""))</f>
        <v/>
      </c>
      <c r="L68" s="32"/>
      <c r="Q68" s="30" t="str">
        <f>IF(Suppliers!$B68="", "", Suppliers!$B68)</f>
        <v/>
      </c>
      <c r="S68" s="7" t="str">
        <f t="shared" si="0"/>
        <v/>
      </c>
      <c r="U68" s="7" t="str">
        <f t="shared" si="1"/>
        <v/>
      </c>
      <c r="X68" s="79"/>
      <c r="Z68" s="7" t="str">
        <f>IF($D68="", "", COUNTIF('Categories &amp; Budgets'!$B$11:$B$40, $D68))</f>
        <v/>
      </c>
    </row>
    <row r="69" spans="1:26" x14ac:dyDescent="0.25">
      <c r="A69" s="32"/>
      <c r="B69" s="102"/>
      <c r="C69" s="103"/>
      <c r="D69" s="103"/>
      <c r="E69" s="103"/>
      <c r="F69" s="103"/>
      <c r="G69" s="104"/>
      <c r="H69" s="32"/>
      <c r="I69" s="27" t="str">
        <f>IF($D69="", "", IFERROR(INDEX('Categories &amp; Budgets'!$K$11:$K$40, MATCH($D69, 'Categories &amp; Budgets'!$B$11:$B$40, 0)), ""))</f>
        <v/>
      </c>
      <c r="J69" s="32"/>
      <c r="K69" s="30" t="str">
        <f>IF($D69="", "", IFERROR(INDEX('Categories &amp; Budgets'!$C$11:$C$40, MATCH($D69, 'Categories &amp; Budgets'!$B$11:$B$40, 0)), ""))</f>
        <v/>
      </c>
      <c r="L69" s="32"/>
      <c r="Q69" s="30" t="str">
        <f>IF(Suppliers!$B69="", "", Suppliers!$B69)</f>
        <v/>
      </c>
      <c r="S69" s="7" t="str">
        <f t="shared" si="0"/>
        <v/>
      </c>
      <c r="U69" s="7" t="str">
        <f t="shared" si="1"/>
        <v/>
      </c>
      <c r="X69" s="79"/>
      <c r="Z69" s="7" t="str">
        <f>IF($D69="", "", COUNTIF('Categories &amp; Budgets'!$B$11:$B$40, $D69))</f>
        <v/>
      </c>
    </row>
    <row r="70" spans="1:26" x14ac:dyDescent="0.25">
      <c r="A70" s="32"/>
      <c r="B70" s="102"/>
      <c r="C70" s="103"/>
      <c r="D70" s="103"/>
      <c r="E70" s="103"/>
      <c r="F70" s="103"/>
      <c r="G70" s="104"/>
      <c r="H70" s="32"/>
      <c r="I70" s="27" t="str">
        <f>IF($D70="", "", IFERROR(INDEX('Categories &amp; Budgets'!$K$11:$K$40, MATCH($D70, 'Categories &amp; Budgets'!$B$11:$B$40, 0)), ""))</f>
        <v/>
      </c>
      <c r="J70" s="32"/>
      <c r="K70" s="30" t="str">
        <f>IF($D70="", "", IFERROR(INDEX('Categories &amp; Budgets'!$C$11:$C$40, MATCH($D70, 'Categories &amp; Budgets'!$B$11:$B$40, 0)), ""))</f>
        <v/>
      </c>
      <c r="L70" s="32"/>
      <c r="Q70" s="30" t="str">
        <f>IF(Suppliers!$B70="", "", Suppliers!$B70)</f>
        <v/>
      </c>
      <c r="S70" s="7" t="str">
        <f t="shared" si="0"/>
        <v/>
      </c>
      <c r="U70" s="7" t="str">
        <f t="shared" si="1"/>
        <v/>
      </c>
      <c r="X70" s="79"/>
      <c r="Z70" s="7" t="str">
        <f>IF($D70="", "", COUNTIF('Categories &amp; Budgets'!$B$11:$B$40, $D70))</f>
        <v/>
      </c>
    </row>
    <row r="71" spans="1:26" x14ac:dyDescent="0.25">
      <c r="A71" s="32"/>
      <c r="B71" s="102"/>
      <c r="C71" s="103"/>
      <c r="D71" s="103"/>
      <c r="E71" s="103"/>
      <c r="F71" s="103"/>
      <c r="G71" s="104"/>
      <c r="H71" s="32"/>
      <c r="I71" s="27" t="str">
        <f>IF($D71="", "", IFERROR(INDEX('Categories &amp; Budgets'!$K$11:$K$40, MATCH($D71, 'Categories &amp; Budgets'!$B$11:$B$40, 0)), ""))</f>
        <v/>
      </c>
      <c r="J71" s="32"/>
      <c r="K71" s="30" t="str">
        <f>IF($D71="", "", IFERROR(INDEX('Categories &amp; Budgets'!$C$11:$C$40, MATCH($D71, 'Categories &amp; Budgets'!$B$11:$B$40, 0)), ""))</f>
        <v/>
      </c>
      <c r="L71" s="32"/>
      <c r="Q71" s="30" t="str">
        <f>IF(Suppliers!$B71="", "", Suppliers!$B71)</f>
        <v/>
      </c>
      <c r="S71" s="7" t="str">
        <f t="shared" si="0"/>
        <v/>
      </c>
      <c r="U71" s="7" t="str">
        <f t="shared" si="1"/>
        <v/>
      </c>
      <c r="X71" s="79"/>
      <c r="Z71" s="7" t="str">
        <f>IF($D71="", "", COUNTIF('Categories &amp; Budgets'!$B$11:$B$40, $D71))</f>
        <v/>
      </c>
    </row>
    <row r="72" spans="1:26" x14ac:dyDescent="0.25">
      <c r="A72" s="32"/>
      <c r="B72" s="102"/>
      <c r="C72" s="103"/>
      <c r="D72" s="103"/>
      <c r="E72" s="103"/>
      <c r="F72" s="103"/>
      <c r="G72" s="104"/>
      <c r="H72" s="32"/>
      <c r="I72" s="27" t="str">
        <f>IF($D72="", "", IFERROR(INDEX('Categories &amp; Budgets'!$K$11:$K$40, MATCH($D72, 'Categories &amp; Budgets'!$B$11:$B$40, 0)), ""))</f>
        <v/>
      </c>
      <c r="J72" s="32"/>
      <c r="K72" s="30" t="str">
        <f>IF($D72="", "", IFERROR(INDEX('Categories &amp; Budgets'!$C$11:$C$40, MATCH($D72, 'Categories &amp; Budgets'!$B$11:$B$40, 0)), ""))</f>
        <v/>
      </c>
      <c r="L72" s="32"/>
      <c r="Q72" s="30" t="str">
        <f>IF(Suppliers!$B72="", "", Suppliers!$B72)</f>
        <v/>
      </c>
      <c r="S72" s="7" t="str">
        <f t="shared" si="0"/>
        <v/>
      </c>
      <c r="U72" s="7" t="str">
        <f t="shared" si="1"/>
        <v/>
      </c>
      <c r="X72" s="79"/>
      <c r="Z72" s="7" t="str">
        <f>IF($D72="", "", COUNTIF('Categories &amp; Budgets'!$B$11:$B$40, $D72))</f>
        <v/>
      </c>
    </row>
    <row r="73" spans="1:26" x14ac:dyDescent="0.25">
      <c r="A73" s="32"/>
      <c r="B73" s="102"/>
      <c r="C73" s="103"/>
      <c r="D73" s="103"/>
      <c r="E73" s="103"/>
      <c r="F73" s="103"/>
      <c r="G73" s="104"/>
      <c r="H73" s="32"/>
      <c r="I73" s="27" t="str">
        <f>IF($D73="", "", IFERROR(INDEX('Categories &amp; Budgets'!$K$11:$K$40, MATCH($D73, 'Categories &amp; Budgets'!$B$11:$B$40, 0)), ""))</f>
        <v/>
      </c>
      <c r="J73" s="32"/>
      <c r="K73" s="30" t="str">
        <f>IF($D73="", "", IFERROR(INDEX('Categories &amp; Budgets'!$C$11:$C$40, MATCH($D73, 'Categories &amp; Budgets'!$B$11:$B$40, 0)), ""))</f>
        <v/>
      </c>
      <c r="L73" s="32"/>
      <c r="Q73" s="30" t="str">
        <f>IF(Suppliers!$B73="", "", Suppliers!$B73)</f>
        <v/>
      </c>
      <c r="S73" s="7" t="str">
        <f t="shared" si="0"/>
        <v/>
      </c>
      <c r="U73" s="7" t="str">
        <f t="shared" si="1"/>
        <v/>
      </c>
      <c r="X73" s="79"/>
      <c r="Z73" s="7" t="str">
        <f>IF($D73="", "", COUNTIF('Categories &amp; Budgets'!$B$11:$B$40, $D73))</f>
        <v/>
      </c>
    </row>
    <row r="74" spans="1:26" x14ac:dyDescent="0.25">
      <c r="A74" s="32"/>
      <c r="B74" s="102"/>
      <c r="C74" s="103"/>
      <c r="D74" s="103"/>
      <c r="E74" s="103"/>
      <c r="F74" s="103"/>
      <c r="G74" s="104"/>
      <c r="H74" s="32"/>
      <c r="I74" s="27" t="str">
        <f>IF($D74="", "", IFERROR(INDEX('Categories &amp; Budgets'!$K$11:$K$40, MATCH($D74, 'Categories &amp; Budgets'!$B$11:$B$40, 0)), ""))</f>
        <v/>
      </c>
      <c r="J74" s="32"/>
      <c r="K74" s="30" t="str">
        <f>IF($D74="", "", IFERROR(INDEX('Categories &amp; Budgets'!$C$11:$C$40, MATCH($D74, 'Categories &amp; Budgets'!$B$11:$B$40, 0)), ""))</f>
        <v/>
      </c>
      <c r="L74" s="32"/>
      <c r="Q74" s="30" t="str">
        <f>IF(Suppliers!$B74="", "", Suppliers!$B74)</f>
        <v/>
      </c>
      <c r="S74" s="7" t="str">
        <f t="shared" si="0"/>
        <v/>
      </c>
      <c r="U74" s="7" t="str">
        <f t="shared" si="1"/>
        <v/>
      </c>
      <c r="X74" s="79"/>
      <c r="Z74" s="7" t="str">
        <f>IF($D74="", "", COUNTIF('Categories &amp; Budgets'!$B$11:$B$40, $D74))</f>
        <v/>
      </c>
    </row>
    <row r="75" spans="1:26" x14ac:dyDescent="0.25">
      <c r="A75" s="32"/>
      <c r="B75" s="102"/>
      <c r="C75" s="103"/>
      <c r="D75" s="103"/>
      <c r="E75" s="103"/>
      <c r="F75" s="103"/>
      <c r="G75" s="104"/>
      <c r="H75" s="32"/>
      <c r="I75" s="27" t="str">
        <f>IF($D75="", "", IFERROR(INDEX('Categories &amp; Budgets'!$K$11:$K$40, MATCH($D75, 'Categories &amp; Budgets'!$B$11:$B$40, 0)), ""))</f>
        <v/>
      </c>
      <c r="J75" s="32"/>
      <c r="K75" s="30" t="str">
        <f>IF($D75="", "", IFERROR(INDEX('Categories &amp; Budgets'!$C$11:$C$40, MATCH($D75, 'Categories &amp; Budgets'!$B$11:$B$40, 0)), ""))</f>
        <v/>
      </c>
      <c r="L75" s="32"/>
      <c r="Q75" s="30" t="str">
        <f>IF(Suppliers!$B75="", "", Suppliers!$B75)</f>
        <v/>
      </c>
      <c r="S75" s="7" t="str">
        <f t="shared" si="0"/>
        <v/>
      </c>
      <c r="U75" s="7" t="str">
        <f t="shared" si="1"/>
        <v/>
      </c>
      <c r="X75" s="79"/>
      <c r="Z75" s="7" t="str">
        <f>IF($D75="", "", COUNTIF('Categories &amp; Budgets'!$B$11:$B$40, $D75))</f>
        <v/>
      </c>
    </row>
    <row r="76" spans="1:26" x14ac:dyDescent="0.25">
      <c r="A76" s="32"/>
      <c r="B76" s="102"/>
      <c r="C76" s="103"/>
      <c r="D76" s="103"/>
      <c r="E76" s="103"/>
      <c r="F76" s="103"/>
      <c r="G76" s="104"/>
      <c r="H76" s="32"/>
      <c r="I76" s="27" t="str">
        <f>IF($D76="", "", IFERROR(INDEX('Categories &amp; Budgets'!$K$11:$K$40, MATCH($D76, 'Categories &amp; Budgets'!$B$11:$B$40, 0)), ""))</f>
        <v/>
      </c>
      <c r="J76" s="32"/>
      <c r="K76" s="30" t="str">
        <f>IF($D76="", "", IFERROR(INDEX('Categories &amp; Budgets'!$C$11:$C$40, MATCH($D76, 'Categories &amp; Budgets'!$B$11:$B$40, 0)), ""))</f>
        <v/>
      </c>
      <c r="L76" s="32"/>
      <c r="Q76" s="30" t="str">
        <f>IF(Suppliers!$B76="", "", Suppliers!$B76)</f>
        <v/>
      </c>
      <c r="S76" s="7" t="str">
        <f t="shared" ref="S76:S139" si="3">IF(COUNTIF($B76:$G76, "")=6, "", "X")</f>
        <v/>
      </c>
      <c r="U76" s="7" t="str">
        <f t="shared" ref="U76:U139" si="4">IF($S76="", "", IF($D76="", "X", ""))</f>
        <v/>
      </c>
      <c r="X76" s="79"/>
      <c r="Z76" s="7" t="str">
        <f>IF($D76="", "", COUNTIF('Categories &amp; Budgets'!$B$11:$B$40, $D76))</f>
        <v/>
      </c>
    </row>
    <row r="77" spans="1:26" x14ac:dyDescent="0.25">
      <c r="A77" s="32"/>
      <c r="B77" s="102"/>
      <c r="C77" s="103"/>
      <c r="D77" s="103"/>
      <c r="E77" s="103"/>
      <c r="F77" s="103"/>
      <c r="G77" s="104"/>
      <c r="H77" s="32"/>
      <c r="I77" s="27" t="str">
        <f>IF($D77="", "", IFERROR(INDEX('Categories &amp; Budgets'!$K$11:$K$40, MATCH($D77, 'Categories &amp; Budgets'!$B$11:$B$40, 0)), ""))</f>
        <v/>
      </c>
      <c r="J77" s="32"/>
      <c r="K77" s="30" t="str">
        <f>IF($D77="", "", IFERROR(INDEX('Categories &amp; Budgets'!$C$11:$C$40, MATCH($D77, 'Categories &amp; Budgets'!$B$11:$B$40, 0)), ""))</f>
        <v/>
      </c>
      <c r="L77" s="32"/>
      <c r="Q77" s="30" t="str">
        <f>IF(Suppliers!$B77="", "", Suppliers!$B77)</f>
        <v/>
      </c>
      <c r="S77" s="7" t="str">
        <f t="shared" si="3"/>
        <v/>
      </c>
      <c r="U77" s="7" t="str">
        <f t="shared" si="4"/>
        <v/>
      </c>
      <c r="X77" s="79"/>
      <c r="Z77" s="7" t="str">
        <f>IF($D77="", "", COUNTIF('Categories &amp; Budgets'!$B$11:$B$40, $D77))</f>
        <v/>
      </c>
    </row>
    <row r="78" spans="1:26" x14ac:dyDescent="0.25">
      <c r="A78" s="32"/>
      <c r="B78" s="102"/>
      <c r="C78" s="103"/>
      <c r="D78" s="103"/>
      <c r="E78" s="103"/>
      <c r="F78" s="103"/>
      <c r="G78" s="104"/>
      <c r="H78" s="32"/>
      <c r="I78" s="27" t="str">
        <f>IF($D78="", "", IFERROR(INDEX('Categories &amp; Budgets'!$K$11:$K$40, MATCH($D78, 'Categories &amp; Budgets'!$B$11:$B$40, 0)), ""))</f>
        <v/>
      </c>
      <c r="J78" s="32"/>
      <c r="K78" s="30" t="str">
        <f>IF($D78="", "", IFERROR(INDEX('Categories &amp; Budgets'!$C$11:$C$40, MATCH($D78, 'Categories &amp; Budgets'!$B$11:$B$40, 0)), ""))</f>
        <v/>
      </c>
      <c r="L78" s="32"/>
      <c r="Q78" s="30" t="str">
        <f>IF(Suppliers!$B78="", "", Suppliers!$B78)</f>
        <v/>
      </c>
      <c r="S78" s="7" t="str">
        <f t="shared" si="3"/>
        <v/>
      </c>
      <c r="U78" s="7" t="str">
        <f t="shared" si="4"/>
        <v/>
      </c>
      <c r="X78" s="79"/>
      <c r="Z78" s="7" t="str">
        <f>IF($D78="", "", COUNTIF('Categories &amp; Budgets'!$B$11:$B$40, $D78))</f>
        <v/>
      </c>
    </row>
    <row r="79" spans="1:26" x14ac:dyDescent="0.25">
      <c r="A79" s="32"/>
      <c r="B79" s="102"/>
      <c r="C79" s="103"/>
      <c r="D79" s="103"/>
      <c r="E79" s="103"/>
      <c r="F79" s="103"/>
      <c r="G79" s="104"/>
      <c r="H79" s="32"/>
      <c r="I79" s="27" t="str">
        <f>IF($D79="", "", IFERROR(INDEX('Categories &amp; Budgets'!$K$11:$K$40, MATCH($D79, 'Categories &amp; Budgets'!$B$11:$B$40, 0)), ""))</f>
        <v/>
      </c>
      <c r="J79" s="32"/>
      <c r="K79" s="30" t="str">
        <f>IF($D79="", "", IFERROR(INDEX('Categories &amp; Budgets'!$C$11:$C$40, MATCH($D79, 'Categories &amp; Budgets'!$B$11:$B$40, 0)), ""))</f>
        <v/>
      </c>
      <c r="L79" s="32"/>
      <c r="Q79" s="30" t="str">
        <f>IF(Suppliers!$B79="", "", Suppliers!$B79)</f>
        <v/>
      </c>
      <c r="S79" s="7" t="str">
        <f t="shared" si="3"/>
        <v/>
      </c>
      <c r="U79" s="7" t="str">
        <f t="shared" si="4"/>
        <v/>
      </c>
      <c r="X79" s="79"/>
      <c r="Z79" s="7" t="str">
        <f>IF($D79="", "", COUNTIF('Categories &amp; Budgets'!$B$11:$B$40, $D79))</f>
        <v/>
      </c>
    </row>
    <row r="80" spans="1:26" x14ac:dyDescent="0.25">
      <c r="A80" s="32"/>
      <c r="B80" s="102"/>
      <c r="C80" s="103"/>
      <c r="D80" s="103"/>
      <c r="E80" s="103"/>
      <c r="F80" s="103"/>
      <c r="G80" s="104"/>
      <c r="H80" s="32"/>
      <c r="I80" s="27" t="str">
        <f>IF($D80="", "", IFERROR(INDEX('Categories &amp; Budgets'!$K$11:$K$40, MATCH($D80, 'Categories &amp; Budgets'!$B$11:$B$40, 0)), ""))</f>
        <v/>
      </c>
      <c r="J80" s="32"/>
      <c r="K80" s="30" t="str">
        <f>IF($D80="", "", IFERROR(INDEX('Categories &amp; Budgets'!$C$11:$C$40, MATCH($D80, 'Categories &amp; Budgets'!$B$11:$B$40, 0)), ""))</f>
        <v/>
      </c>
      <c r="L80" s="32"/>
      <c r="Q80" s="30" t="str">
        <f>IF(Suppliers!$B80="", "", Suppliers!$B80)</f>
        <v/>
      </c>
      <c r="S80" s="7" t="str">
        <f t="shared" si="3"/>
        <v/>
      </c>
      <c r="U80" s="7" t="str">
        <f t="shared" si="4"/>
        <v/>
      </c>
      <c r="X80" s="79"/>
      <c r="Z80" s="7" t="str">
        <f>IF($D80="", "", COUNTIF('Categories &amp; Budgets'!$B$11:$B$40, $D80))</f>
        <v/>
      </c>
    </row>
    <row r="81" spans="1:26" x14ac:dyDescent="0.25">
      <c r="A81" s="32"/>
      <c r="B81" s="102"/>
      <c r="C81" s="103"/>
      <c r="D81" s="103"/>
      <c r="E81" s="103"/>
      <c r="F81" s="103"/>
      <c r="G81" s="104"/>
      <c r="H81" s="32"/>
      <c r="I81" s="27" t="str">
        <f>IF($D81="", "", IFERROR(INDEX('Categories &amp; Budgets'!$K$11:$K$40, MATCH($D81, 'Categories &amp; Budgets'!$B$11:$B$40, 0)), ""))</f>
        <v/>
      </c>
      <c r="J81" s="32"/>
      <c r="K81" s="30" t="str">
        <f>IF($D81="", "", IFERROR(INDEX('Categories &amp; Budgets'!$C$11:$C$40, MATCH($D81, 'Categories &amp; Budgets'!$B$11:$B$40, 0)), ""))</f>
        <v/>
      </c>
      <c r="L81" s="32"/>
      <c r="Q81" s="30" t="str">
        <f>IF(Suppliers!$B81="", "", Suppliers!$B81)</f>
        <v/>
      </c>
      <c r="S81" s="7" t="str">
        <f t="shared" si="3"/>
        <v/>
      </c>
      <c r="U81" s="7" t="str">
        <f t="shared" si="4"/>
        <v/>
      </c>
      <c r="X81" s="79"/>
      <c r="Z81" s="7" t="str">
        <f>IF($D81="", "", COUNTIF('Categories &amp; Budgets'!$B$11:$B$40, $D81))</f>
        <v/>
      </c>
    </row>
    <row r="82" spans="1:26" x14ac:dyDescent="0.25">
      <c r="A82" s="32"/>
      <c r="B82" s="102"/>
      <c r="C82" s="103"/>
      <c r="D82" s="103"/>
      <c r="E82" s="103"/>
      <c r="F82" s="103"/>
      <c r="G82" s="104"/>
      <c r="H82" s="32"/>
      <c r="I82" s="27" t="str">
        <f>IF($D82="", "", IFERROR(INDEX('Categories &amp; Budgets'!$K$11:$K$40, MATCH($D82, 'Categories &amp; Budgets'!$B$11:$B$40, 0)), ""))</f>
        <v/>
      </c>
      <c r="J82" s="32"/>
      <c r="K82" s="30" t="str">
        <f>IF($D82="", "", IFERROR(INDEX('Categories &amp; Budgets'!$C$11:$C$40, MATCH($D82, 'Categories &amp; Budgets'!$B$11:$B$40, 0)), ""))</f>
        <v/>
      </c>
      <c r="L82" s="32"/>
      <c r="Q82" s="30" t="str">
        <f>IF(Suppliers!$B82="", "", Suppliers!$B82)</f>
        <v/>
      </c>
      <c r="S82" s="7" t="str">
        <f t="shared" si="3"/>
        <v/>
      </c>
      <c r="U82" s="7" t="str">
        <f t="shared" si="4"/>
        <v/>
      </c>
      <c r="X82" s="79"/>
      <c r="Z82" s="7" t="str">
        <f>IF($D82="", "", COUNTIF('Categories &amp; Budgets'!$B$11:$B$40, $D82))</f>
        <v/>
      </c>
    </row>
    <row r="83" spans="1:26" x14ac:dyDescent="0.25">
      <c r="A83" s="32"/>
      <c r="B83" s="102"/>
      <c r="C83" s="103"/>
      <c r="D83" s="103"/>
      <c r="E83" s="103"/>
      <c r="F83" s="103"/>
      <c r="G83" s="104"/>
      <c r="H83" s="32"/>
      <c r="I83" s="27" t="str">
        <f>IF($D83="", "", IFERROR(INDEX('Categories &amp; Budgets'!$K$11:$K$40, MATCH($D83, 'Categories &amp; Budgets'!$B$11:$B$40, 0)), ""))</f>
        <v/>
      </c>
      <c r="J83" s="32"/>
      <c r="K83" s="30" t="str">
        <f>IF($D83="", "", IFERROR(INDEX('Categories &amp; Budgets'!$C$11:$C$40, MATCH($D83, 'Categories &amp; Budgets'!$B$11:$B$40, 0)), ""))</f>
        <v/>
      </c>
      <c r="L83" s="32"/>
      <c r="Q83" s="30" t="str">
        <f>IF(Suppliers!$B83="", "", Suppliers!$B83)</f>
        <v/>
      </c>
      <c r="S83" s="7" t="str">
        <f t="shared" si="3"/>
        <v/>
      </c>
      <c r="U83" s="7" t="str">
        <f t="shared" si="4"/>
        <v/>
      </c>
      <c r="X83" s="79"/>
      <c r="Z83" s="7" t="str">
        <f>IF($D83="", "", COUNTIF('Categories &amp; Budgets'!$B$11:$B$40, $D83))</f>
        <v/>
      </c>
    </row>
    <row r="84" spans="1:26" x14ac:dyDescent="0.25">
      <c r="A84" s="32"/>
      <c r="B84" s="102"/>
      <c r="C84" s="103"/>
      <c r="D84" s="103"/>
      <c r="E84" s="103"/>
      <c r="F84" s="103"/>
      <c r="G84" s="104"/>
      <c r="H84" s="32"/>
      <c r="I84" s="27" t="str">
        <f>IF($D84="", "", IFERROR(INDEX('Categories &amp; Budgets'!$K$11:$K$40, MATCH($D84, 'Categories &amp; Budgets'!$B$11:$B$40, 0)), ""))</f>
        <v/>
      </c>
      <c r="J84" s="32"/>
      <c r="K84" s="30" t="str">
        <f>IF($D84="", "", IFERROR(INDEX('Categories &amp; Budgets'!$C$11:$C$40, MATCH($D84, 'Categories &amp; Budgets'!$B$11:$B$40, 0)), ""))</f>
        <v/>
      </c>
      <c r="L84" s="32"/>
      <c r="Q84" s="30" t="str">
        <f>IF(Suppliers!$B84="", "", Suppliers!$B84)</f>
        <v/>
      </c>
      <c r="S84" s="7" t="str">
        <f t="shared" si="3"/>
        <v/>
      </c>
      <c r="U84" s="7" t="str">
        <f t="shared" si="4"/>
        <v/>
      </c>
      <c r="X84" s="79"/>
      <c r="Z84" s="7" t="str">
        <f>IF($D84="", "", COUNTIF('Categories &amp; Budgets'!$B$11:$B$40, $D84))</f>
        <v/>
      </c>
    </row>
    <row r="85" spans="1:26" x14ac:dyDescent="0.25">
      <c r="A85" s="32"/>
      <c r="B85" s="102"/>
      <c r="C85" s="103"/>
      <c r="D85" s="103"/>
      <c r="E85" s="103"/>
      <c r="F85" s="103"/>
      <c r="G85" s="104"/>
      <c r="H85" s="32"/>
      <c r="I85" s="27" t="str">
        <f>IF($D85="", "", IFERROR(INDEX('Categories &amp; Budgets'!$K$11:$K$40, MATCH($D85, 'Categories &amp; Budgets'!$B$11:$B$40, 0)), ""))</f>
        <v/>
      </c>
      <c r="J85" s="32"/>
      <c r="K85" s="30" t="str">
        <f>IF($D85="", "", IFERROR(INDEX('Categories &amp; Budgets'!$C$11:$C$40, MATCH($D85, 'Categories &amp; Budgets'!$B$11:$B$40, 0)), ""))</f>
        <v/>
      </c>
      <c r="L85" s="32"/>
      <c r="Q85" s="30" t="str">
        <f>IF(Suppliers!$B85="", "", Suppliers!$B85)</f>
        <v/>
      </c>
      <c r="S85" s="7" t="str">
        <f t="shared" si="3"/>
        <v/>
      </c>
      <c r="U85" s="7" t="str">
        <f t="shared" si="4"/>
        <v/>
      </c>
      <c r="X85" s="79"/>
      <c r="Z85" s="7" t="str">
        <f>IF($D85="", "", COUNTIF('Categories &amp; Budgets'!$B$11:$B$40, $D85))</f>
        <v/>
      </c>
    </row>
    <row r="86" spans="1:26" x14ac:dyDescent="0.25">
      <c r="A86" s="32"/>
      <c r="B86" s="102"/>
      <c r="C86" s="103"/>
      <c r="D86" s="103"/>
      <c r="E86" s="103"/>
      <c r="F86" s="103"/>
      <c r="G86" s="104"/>
      <c r="H86" s="32"/>
      <c r="I86" s="27" t="str">
        <f>IF($D86="", "", IFERROR(INDEX('Categories &amp; Budgets'!$K$11:$K$40, MATCH($D86, 'Categories &amp; Budgets'!$B$11:$B$40, 0)), ""))</f>
        <v/>
      </c>
      <c r="J86" s="32"/>
      <c r="K86" s="30" t="str">
        <f>IF($D86="", "", IFERROR(INDEX('Categories &amp; Budgets'!$C$11:$C$40, MATCH($D86, 'Categories &amp; Budgets'!$B$11:$B$40, 0)), ""))</f>
        <v/>
      </c>
      <c r="L86" s="32"/>
      <c r="Q86" s="30" t="str">
        <f>IF(Suppliers!$B86="", "", Suppliers!$B86)</f>
        <v/>
      </c>
      <c r="S86" s="7" t="str">
        <f t="shared" si="3"/>
        <v/>
      </c>
      <c r="U86" s="7" t="str">
        <f t="shared" si="4"/>
        <v/>
      </c>
      <c r="X86" s="79"/>
      <c r="Z86" s="7" t="str">
        <f>IF($D86="", "", COUNTIF('Categories &amp; Budgets'!$B$11:$B$40, $D86))</f>
        <v/>
      </c>
    </row>
    <row r="87" spans="1:26" x14ac:dyDescent="0.25">
      <c r="A87" s="32"/>
      <c r="B87" s="102"/>
      <c r="C87" s="103"/>
      <c r="D87" s="103"/>
      <c r="E87" s="103"/>
      <c r="F87" s="103"/>
      <c r="G87" s="104"/>
      <c r="H87" s="32"/>
      <c r="I87" s="27" t="str">
        <f>IF($D87="", "", IFERROR(INDEX('Categories &amp; Budgets'!$K$11:$K$40, MATCH($D87, 'Categories &amp; Budgets'!$B$11:$B$40, 0)), ""))</f>
        <v/>
      </c>
      <c r="J87" s="32"/>
      <c r="K87" s="30" t="str">
        <f>IF($D87="", "", IFERROR(INDEX('Categories &amp; Budgets'!$C$11:$C$40, MATCH($D87, 'Categories &amp; Budgets'!$B$11:$B$40, 0)), ""))</f>
        <v/>
      </c>
      <c r="L87" s="32"/>
      <c r="Q87" s="30" t="str">
        <f>IF(Suppliers!$B87="", "", Suppliers!$B87)</f>
        <v/>
      </c>
      <c r="S87" s="7" t="str">
        <f t="shared" si="3"/>
        <v/>
      </c>
      <c r="U87" s="7" t="str">
        <f t="shared" si="4"/>
        <v/>
      </c>
      <c r="X87" s="79"/>
      <c r="Z87" s="7" t="str">
        <f>IF($D87="", "", COUNTIF('Categories &amp; Budgets'!$B$11:$B$40, $D87))</f>
        <v/>
      </c>
    </row>
    <row r="88" spans="1:26" x14ac:dyDescent="0.25">
      <c r="A88" s="32"/>
      <c r="B88" s="102"/>
      <c r="C88" s="103"/>
      <c r="D88" s="103"/>
      <c r="E88" s="103"/>
      <c r="F88" s="103"/>
      <c r="G88" s="104"/>
      <c r="H88" s="32"/>
      <c r="I88" s="27" t="str">
        <f>IF($D88="", "", IFERROR(INDEX('Categories &amp; Budgets'!$K$11:$K$40, MATCH($D88, 'Categories &amp; Budgets'!$B$11:$B$40, 0)), ""))</f>
        <v/>
      </c>
      <c r="J88" s="32"/>
      <c r="K88" s="30" t="str">
        <f>IF($D88="", "", IFERROR(INDEX('Categories &amp; Budgets'!$C$11:$C$40, MATCH($D88, 'Categories &amp; Budgets'!$B$11:$B$40, 0)), ""))</f>
        <v/>
      </c>
      <c r="L88" s="32"/>
      <c r="Q88" s="30" t="str">
        <f>IF(Suppliers!$B88="", "", Suppliers!$B88)</f>
        <v/>
      </c>
      <c r="S88" s="7" t="str">
        <f t="shared" si="3"/>
        <v/>
      </c>
      <c r="U88" s="7" t="str">
        <f t="shared" si="4"/>
        <v/>
      </c>
      <c r="X88" s="79"/>
      <c r="Z88" s="7" t="str">
        <f>IF($D88="", "", COUNTIF('Categories &amp; Budgets'!$B$11:$B$40, $D88))</f>
        <v/>
      </c>
    </row>
    <row r="89" spans="1:26" x14ac:dyDescent="0.25">
      <c r="A89" s="32"/>
      <c r="B89" s="102"/>
      <c r="C89" s="103"/>
      <c r="D89" s="103"/>
      <c r="E89" s="103"/>
      <c r="F89" s="103"/>
      <c r="G89" s="104"/>
      <c r="H89" s="32"/>
      <c r="I89" s="27" t="str">
        <f>IF($D89="", "", IFERROR(INDEX('Categories &amp; Budgets'!$K$11:$K$40, MATCH($D89, 'Categories &amp; Budgets'!$B$11:$B$40, 0)), ""))</f>
        <v/>
      </c>
      <c r="J89" s="32"/>
      <c r="K89" s="30" t="str">
        <f>IF($D89="", "", IFERROR(INDEX('Categories &amp; Budgets'!$C$11:$C$40, MATCH($D89, 'Categories &amp; Budgets'!$B$11:$B$40, 0)), ""))</f>
        <v/>
      </c>
      <c r="L89" s="32"/>
      <c r="Q89" s="30" t="str">
        <f>IF(Suppliers!$B89="", "", Suppliers!$B89)</f>
        <v/>
      </c>
      <c r="S89" s="7" t="str">
        <f t="shared" si="3"/>
        <v/>
      </c>
      <c r="U89" s="7" t="str">
        <f t="shared" si="4"/>
        <v/>
      </c>
      <c r="X89" s="79"/>
      <c r="Z89" s="7" t="str">
        <f>IF($D89="", "", COUNTIF('Categories &amp; Budgets'!$B$11:$B$40, $D89))</f>
        <v/>
      </c>
    </row>
    <row r="90" spans="1:26" x14ac:dyDescent="0.25">
      <c r="A90" s="32"/>
      <c r="B90" s="102"/>
      <c r="C90" s="103"/>
      <c r="D90" s="103"/>
      <c r="E90" s="103"/>
      <c r="F90" s="103"/>
      <c r="G90" s="104"/>
      <c r="H90" s="32"/>
      <c r="I90" s="27" t="str">
        <f>IF($D90="", "", IFERROR(INDEX('Categories &amp; Budgets'!$K$11:$K$40, MATCH($D90, 'Categories &amp; Budgets'!$B$11:$B$40, 0)), ""))</f>
        <v/>
      </c>
      <c r="J90" s="32"/>
      <c r="K90" s="30" t="str">
        <f>IF($D90="", "", IFERROR(INDEX('Categories &amp; Budgets'!$C$11:$C$40, MATCH($D90, 'Categories &amp; Budgets'!$B$11:$B$40, 0)), ""))</f>
        <v/>
      </c>
      <c r="L90" s="32"/>
      <c r="Q90" s="30" t="str">
        <f>IF(Suppliers!$B90="", "", Suppliers!$B90)</f>
        <v/>
      </c>
      <c r="S90" s="7" t="str">
        <f t="shared" si="3"/>
        <v/>
      </c>
      <c r="U90" s="7" t="str">
        <f t="shared" si="4"/>
        <v/>
      </c>
      <c r="X90" s="79"/>
      <c r="Z90" s="7" t="str">
        <f>IF($D90="", "", COUNTIF('Categories &amp; Budgets'!$B$11:$B$40, $D90))</f>
        <v/>
      </c>
    </row>
    <row r="91" spans="1:26" x14ac:dyDescent="0.25">
      <c r="A91" s="32"/>
      <c r="B91" s="102"/>
      <c r="C91" s="103"/>
      <c r="D91" s="103"/>
      <c r="E91" s="103"/>
      <c r="F91" s="103"/>
      <c r="G91" s="104"/>
      <c r="H91" s="32"/>
      <c r="I91" s="27" t="str">
        <f>IF($D91="", "", IFERROR(INDEX('Categories &amp; Budgets'!$K$11:$K$40, MATCH($D91, 'Categories &amp; Budgets'!$B$11:$B$40, 0)), ""))</f>
        <v/>
      </c>
      <c r="J91" s="32"/>
      <c r="K91" s="30" t="str">
        <f>IF($D91="", "", IFERROR(INDEX('Categories &amp; Budgets'!$C$11:$C$40, MATCH($D91, 'Categories &amp; Budgets'!$B$11:$B$40, 0)), ""))</f>
        <v/>
      </c>
      <c r="L91" s="32"/>
      <c r="Q91" s="30" t="str">
        <f>IF(Suppliers!$B91="", "", Suppliers!$B91)</f>
        <v/>
      </c>
      <c r="S91" s="7" t="str">
        <f t="shared" si="3"/>
        <v/>
      </c>
      <c r="U91" s="7" t="str">
        <f t="shared" si="4"/>
        <v/>
      </c>
      <c r="X91" s="79"/>
      <c r="Z91" s="7" t="str">
        <f>IF($D91="", "", COUNTIF('Categories &amp; Budgets'!$B$11:$B$40, $D91))</f>
        <v/>
      </c>
    </row>
    <row r="92" spans="1:26" x14ac:dyDescent="0.25">
      <c r="A92" s="32"/>
      <c r="B92" s="102"/>
      <c r="C92" s="103"/>
      <c r="D92" s="103"/>
      <c r="E92" s="103"/>
      <c r="F92" s="103"/>
      <c r="G92" s="104"/>
      <c r="H92" s="32"/>
      <c r="I92" s="27" t="str">
        <f>IF($D92="", "", IFERROR(INDEX('Categories &amp; Budgets'!$K$11:$K$40, MATCH($D92, 'Categories &amp; Budgets'!$B$11:$B$40, 0)), ""))</f>
        <v/>
      </c>
      <c r="J92" s="32"/>
      <c r="K92" s="30" t="str">
        <f>IF($D92="", "", IFERROR(INDEX('Categories &amp; Budgets'!$C$11:$C$40, MATCH($D92, 'Categories &amp; Budgets'!$B$11:$B$40, 0)), ""))</f>
        <v/>
      </c>
      <c r="L92" s="32"/>
      <c r="Q92" s="30" t="str">
        <f>IF(Suppliers!$B92="", "", Suppliers!$B92)</f>
        <v/>
      </c>
      <c r="S92" s="7" t="str">
        <f t="shared" si="3"/>
        <v/>
      </c>
      <c r="U92" s="7" t="str">
        <f t="shared" si="4"/>
        <v/>
      </c>
      <c r="X92" s="79"/>
      <c r="Z92" s="7" t="str">
        <f>IF($D92="", "", COUNTIF('Categories &amp; Budgets'!$B$11:$B$40, $D92))</f>
        <v/>
      </c>
    </row>
    <row r="93" spans="1:26" x14ac:dyDescent="0.25">
      <c r="A93" s="32"/>
      <c r="B93" s="102"/>
      <c r="C93" s="103"/>
      <c r="D93" s="103"/>
      <c r="E93" s="103"/>
      <c r="F93" s="103"/>
      <c r="G93" s="104"/>
      <c r="H93" s="32"/>
      <c r="I93" s="27" t="str">
        <f>IF($D93="", "", IFERROR(INDEX('Categories &amp; Budgets'!$K$11:$K$40, MATCH($D93, 'Categories &amp; Budgets'!$B$11:$B$40, 0)), ""))</f>
        <v/>
      </c>
      <c r="J93" s="32"/>
      <c r="K93" s="30" t="str">
        <f>IF($D93="", "", IFERROR(INDEX('Categories &amp; Budgets'!$C$11:$C$40, MATCH($D93, 'Categories &amp; Budgets'!$B$11:$B$40, 0)), ""))</f>
        <v/>
      </c>
      <c r="L93" s="32"/>
      <c r="Q93" s="30" t="str">
        <f>IF(Suppliers!$B93="", "", Suppliers!$B93)</f>
        <v/>
      </c>
      <c r="S93" s="7" t="str">
        <f t="shared" si="3"/>
        <v/>
      </c>
      <c r="U93" s="7" t="str">
        <f t="shared" si="4"/>
        <v/>
      </c>
      <c r="X93" s="79"/>
      <c r="Z93" s="7" t="str">
        <f>IF($D93="", "", COUNTIF('Categories &amp; Budgets'!$B$11:$B$40, $D93))</f>
        <v/>
      </c>
    </row>
    <row r="94" spans="1:26" x14ac:dyDescent="0.25">
      <c r="A94" s="32"/>
      <c r="B94" s="102"/>
      <c r="C94" s="103"/>
      <c r="D94" s="103"/>
      <c r="E94" s="103"/>
      <c r="F94" s="103"/>
      <c r="G94" s="104"/>
      <c r="H94" s="32"/>
      <c r="I94" s="27" t="str">
        <f>IF($D94="", "", IFERROR(INDEX('Categories &amp; Budgets'!$K$11:$K$40, MATCH($D94, 'Categories &amp; Budgets'!$B$11:$B$40, 0)), ""))</f>
        <v/>
      </c>
      <c r="J94" s="32"/>
      <c r="K94" s="30" t="str">
        <f>IF($D94="", "", IFERROR(INDEX('Categories &amp; Budgets'!$C$11:$C$40, MATCH($D94, 'Categories &amp; Budgets'!$B$11:$B$40, 0)), ""))</f>
        <v/>
      </c>
      <c r="L94" s="32"/>
      <c r="Q94" s="30" t="str">
        <f>IF(Suppliers!$B94="", "", Suppliers!$B94)</f>
        <v/>
      </c>
      <c r="S94" s="7" t="str">
        <f t="shared" si="3"/>
        <v/>
      </c>
      <c r="U94" s="7" t="str">
        <f t="shared" si="4"/>
        <v/>
      </c>
      <c r="X94" s="79"/>
      <c r="Z94" s="7" t="str">
        <f>IF($D94="", "", COUNTIF('Categories &amp; Budgets'!$B$11:$B$40, $D94))</f>
        <v/>
      </c>
    </row>
    <row r="95" spans="1:26" x14ac:dyDescent="0.25">
      <c r="A95" s="32"/>
      <c r="B95" s="102"/>
      <c r="C95" s="103"/>
      <c r="D95" s="103"/>
      <c r="E95" s="103"/>
      <c r="F95" s="103"/>
      <c r="G95" s="104"/>
      <c r="H95" s="32"/>
      <c r="I95" s="27" t="str">
        <f>IF($D95="", "", IFERROR(INDEX('Categories &amp; Budgets'!$K$11:$K$40, MATCH($D95, 'Categories &amp; Budgets'!$B$11:$B$40, 0)), ""))</f>
        <v/>
      </c>
      <c r="J95" s="32"/>
      <c r="K95" s="30" t="str">
        <f>IF($D95="", "", IFERROR(INDEX('Categories &amp; Budgets'!$C$11:$C$40, MATCH($D95, 'Categories &amp; Budgets'!$B$11:$B$40, 0)), ""))</f>
        <v/>
      </c>
      <c r="L95" s="32"/>
      <c r="Q95" s="30" t="str">
        <f>IF(Suppliers!$B95="", "", Suppliers!$B95)</f>
        <v/>
      </c>
      <c r="S95" s="7" t="str">
        <f t="shared" si="3"/>
        <v/>
      </c>
      <c r="U95" s="7" t="str">
        <f t="shared" si="4"/>
        <v/>
      </c>
      <c r="X95" s="79"/>
      <c r="Z95" s="7" t="str">
        <f>IF($D95="", "", COUNTIF('Categories &amp; Budgets'!$B$11:$B$40, $D95))</f>
        <v/>
      </c>
    </row>
    <row r="96" spans="1:26" x14ac:dyDescent="0.25">
      <c r="A96" s="32"/>
      <c r="B96" s="102"/>
      <c r="C96" s="103"/>
      <c r="D96" s="103"/>
      <c r="E96" s="103"/>
      <c r="F96" s="103"/>
      <c r="G96" s="104"/>
      <c r="H96" s="32"/>
      <c r="I96" s="27" t="str">
        <f>IF($D96="", "", IFERROR(INDEX('Categories &amp; Budgets'!$K$11:$K$40, MATCH($D96, 'Categories &amp; Budgets'!$B$11:$B$40, 0)), ""))</f>
        <v/>
      </c>
      <c r="J96" s="32"/>
      <c r="K96" s="30" t="str">
        <f>IF($D96="", "", IFERROR(INDEX('Categories &amp; Budgets'!$C$11:$C$40, MATCH($D96, 'Categories &amp; Budgets'!$B$11:$B$40, 0)), ""))</f>
        <v/>
      </c>
      <c r="L96" s="32"/>
      <c r="Q96" s="30" t="str">
        <f>IF(Suppliers!$B96="", "", Suppliers!$B96)</f>
        <v/>
      </c>
      <c r="S96" s="7" t="str">
        <f t="shared" si="3"/>
        <v/>
      </c>
      <c r="U96" s="7" t="str">
        <f t="shared" si="4"/>
        <v/>
      </c>
      <c r="X96" s="79"/>
      <c r="Z96" s="7" t="str">
        <f>IF($D96="", "", COUNTIF('Categories &amp; Budgets'!$B$11:$B$40, $D96))</f>
        <v/>
      </c>
    </row>
    <row r="97" spans="1:26" x14ac:dyDescent="0.25">
      <c r="A97" s="32"/>
      <c r="B97" s="102"/>
      <c r="C97" s="103"/>
      <c r="D97" s="103"/>
      <c r="E97" s="103"/>
      <c r="F97" s="103"/>
      <c r="G97" s="104"/>
      <c r="H97" s="32"/>
      <c r="I97" s="27" t="str">
        <f>IF($D97="", "", IFERROR(INDEX('Categories &amp; Budgets'!$K$11:$K$40, MATCH($D97, 'Categories &amp; Budgets'!$B$11:$B$40, 0)), ""))</f>
        <v/>
      </c>
      <c r="J97" s="32"/>
      <c r="K97" s="30" t="str">
        <f>IF($D97="", "", IFERROR(INDEX('Categories &amp; Budgets'!$C$11:$C$40, MATCH($D97, 'Categories &amp; Budgets'!$B$11:$B$40, 0)), ""))</f>
        <v/>
      </c>
      <c r="L97" s="32"/>
      <c r="Q97" s="30" t="str">
        <f>IF(Suppliers!$B97="", "", Suppliers!$B97)</f>
        <v/>
      </c>
      <c r="S97" s="7" t="str">
        <f t="shared" si="3"/>
        <v/>
      </c>
      <c r="U97" s="7" t="str">
        <f t="shared" si="4"/>
        <v/>
      </c>
      <c r="X97" s="79"/>
      <c r="Z97" s="7" t="str">
        <f>IF($D97="", "", COUNTIF('Categories &amp; Budgets'!$B$11:$B$40, $D97))</f>
        <v/>
      </c>
    </row>
    <row r="98" spans="1:26" x14ac:dyDescent="0.25">
      <c r="A98" s="32"/>
      <c r="B98" s="102"/>
      <c r="C98" s="103"/>
      <c r="D98" s="103"/>
      <c r="E98" s="103"/>
      <c r="F98" s="103"/>
      <c r="G98" s="104"/>
      <c r="H98" s="32"/>
      <c r="I98" s="27" t="str">
        <f>IF($D98="", "", IFERROR(INDEX('Categories &amp; Budgets'!$K$11:$K$40, MATCH($D98, 'Categories &amp; Budgets'!$B$11:$B$40, 0)), ""))</f>
        <v/>
      </c>
      <c r="J98" s="32"/>
      <c r="K98" s="30" t="str">
        <f>IF($D98="", "", IFERROR(INDEX('Categories &amp; Budgets'!$C$11:$C$40, MATCH($D98, 'Categories &amp; Budgets'!$B$11:$B$40, 0)), ""))</f>
        <v/>
      </c>
      <c r="L98" s="32"/>
      <c r="Q98" s="30" t="str">
        <f>IF(Suppliers!$B98="", "", Suppliers!$B98)</f>
        <v/>
      </c>
      <c r="S98" s="7" t="str">
        <f t="shared" si="3"/>
        <v/>
      </c>
      <c r="U98" s="7" t="str">
        <f t="shared" si="4"/>
        <v/>
      </c>
      <c r="X98" s="79"/>
      <c r="Z98" s="7" t="str">
        <f>IF($D98="", "", COUNTIF('Categories &amp; Budgets'!$B$11:$B$40, $D98))</f>
        <v/>
      </c>
    </row>
    <row r="99" spans="1:26" x14ac:dyDescent="0.25">
      <c r="A99" s="32"/>
      <c r="B99" s="102"/>
      <c r="C99" s="103"/>
      <c r="D99" s="103"/>
      <c r="E99" s="103"/>
      <c r="F99" s="103"/>
      <c r="G99" s="104"/>
      <c r="H99" s="32"/>
      <c r="I99" s="27" t="str">
        <f>IF($D99="", "", IFERROR(INDEX('Categories &amp; Budgets'!$K$11:$K$40, MATCH($D99, 'Categories &amp; Budgets'!$B$11:$B$40, 0)), ""))</f>
        <v/>
      </c>
      <c r="J99" s="32"/>
      <c r="K99" s="30" t="str">
        <f>IF($D99="", "", IFERROR(INDEX('Categories &amp; Budgets'!$C$11:$C$40, MATCH($D99, 'Categories &amp; Budgets'!$B$11:$B$40, 0)), ""))</f>
        <v/>
      </c>
      <c r="L99" s="32"/>
      <c r="Q99" s="30" t="str">
        <f>IF(Suppliers!$B99="", "", Suppliers!$B99)</f>
        <v/>
      </c>
      <c r="S99" s="7" t="str">
        <f t="shared" si="3"/>
        <v/>
      </c>
      <c r="U99" s="7" t="str">
        <f t="shared" si="4"/>
        <v/>
      </c>
      <c r="X99" s="79"/>
      <c r="Z99" s="7" t="str">
        <f>IF($D99="", "", COUNTIF('Categories &amp; Budgets'!$B$11:$B$40, $D99))</f>
        <v/>
      </c>
    </row>
    <row r="100" spans="1:26" x14ac:dyDescent="0.25">
      <c r="A100" s="32"/>
      <c r="B100" s="102"/>
      <c r="C100" s="103"/>
      <c r="D100" s="103"/>
      <c r="E100" s="103"/>
      <c r="F100" s="103"/>
      <c r="G100" s="104"/>
      <c r="H100" s="32"/>
      <c r="I100" s="27" t="str">
        <f>IF($D100="", "", IFERROR(INDEX('Categories &amp; Budgets'!$K$11:$K$40, MATCH($D100, 'Categories &amp; Budgets'!$B$11:$B$40, 0)), ""))</f>
        <v/>
      </c>
      <c r="J100" s="32"/>
      <c r="K100" s="30" t="str">
        <f>IF($D100="", "", IFERROR(INDEX('Categories &amp; Budgets'!$C$11:$C$40, MATCH($D100, 'Categories &amp; Budgets'!$B$11:$B$40, 0)), ""))</f>
        <v/>
      </c>
      <c r="L100" s="32"/>
      <c r="Q100" s="30" t="str">
        <f>IF(Suppliers!$B100="", "", Suppliers!$B100)</f>
        <v/>
      </c>
      <c r="S100" s="7" t="str">
        <f t="shared" si="3"/>
        <v/>
      </c>
      <c r="U100" s="7" t="str">
        <f t="shared" si="4"/>
        <v/>
      </c>
      <c r="X100" s="79"/>
      <c r="Z100" s="7" t="str">
        <f>IF($D100="", "", COUNTIF('Categories &amp; Budgets'!$B$11:$B$40, $D100))</f>
        <v/>
      </c>
    </row>
    <row r="101" spans="1:26" x14ac:dyDescent="0.25">
      <c r="A101" s="32"/>
      <c r="B101" s="102"/>
      <c r="C101" s="103"/>
      <c r="D101" s="103"/>
      <c r="E101" s="103"/>
      <c r="F101" s="103"/>
      <c r="G101" s="104"/>
      <c r="H101" s="32"/>
      <c r="I101" s="27" t="str">
        <f>IF($D101="", "", IFERROR(INDEX('Categories &amp; Budgets'!$K$11:$K$40, MATCH($D101, 'Categories &amp; Budgets'!$B$11:$B$40, 0)), ""))</f>
        <v/>
      </c>
      <c r="J101" s="32"/>
      <c r="K101" s="30" t="str">
        <f>IF($D101="", "", IFERROR(INDEX('Categories &amp; Budgets'!$C$11:$C$40, MATCH($D101, 'Categories &amp; Budgets'!$B$11:$B$40, 0)), ""))</f>
        <v/>
      </c>
      <c r="L101" s="32"/>
      <c r="Q101" s="30" t="str">
        <f>IF(Suppliers!$B101="", "", Suppliers!$B101)</f>
        <v/>
      </c>
      <c r="S101" s="7" t="str">
        <f t="shared" si="3"/>
        <v/>
      </c>
      <c r="U101" s="7" t="str">
        <f t="shared" si="4"/>
        <v/>
      </c>
      <c r="X101" s="79"/>
      <c r="Z101" s="7" t="str">
        <f>IF($D101="", "", COUNTIF('Categories &amp; Budgets'!$B$11:$B$40, $D101))</f>
        <v/>
      </c>
    </row>
    <row r="102" spans="1:26" x14ac:dyDescent="0.25">
      <c r="A102" s="32"/>
      <c r="B102" s="102"/>
      <c r="C102" s="103"/>
      <c r="D102" s="103"/>
      <c r="E102" s="103"/>
      <c r="F102" s="103"/>
      <c r="G102" s="104"/>
      <c r="H102" s="32"/>
      <c r="I102" s="27" t="str">
        <f>IF($D102="", "", IFERROR(INDEX('Categories &amp; Budgets'!$K$11:$K$40, MATCH($D102, 'Categories &amp; Budgets'!$B$11:$B$40, 0)), ""))</f>
        <v/>
      </c>
      <c r="J102" s="32"/>
      <c r="K102" s="30" t="str">
        <f>IF($D102="", "", IFERROR(INDEX('Categories &amp; Budgets'!$C$11:$C$40, MATCH($D102, 'Categories &amp; Budgets'!$B$11:$B$40, 0)), ""))</f>
        <v/>
      </c>
      <c r="L102" s="32"/>
      <c r="Q102" s="30" t="str">
        <f>IF(Suppliers!$B102="", "", Suppliers!$B102)</f>
        <v/>
      </c>
      <c r="S102" s="7" t="str">
        <f t="shared" si="3"/>
        <v/>
      </c>
      <c r="U102" s="7" t="str">
        <f t="shared" si="4"/>
        <v/>
      </c>
      <c r="X102" s="79"/>
      <c r="Z102" s="7" t="str">
        <f>IF($D102="", "", COUNTIF('Categories &amp; Budgets'!$B$11:$B$40, $D102))</f>
        <v/>
      </c>
    </row>
    <row r="103" spans="1:26" x14ac:dyDescent="0.25">
      <c r="A103" s="32"/>
      <c r="B103" s="102"/>
      <c r="C103" s="103"/>
      <c r="D103" s="103"/>
      <c r="E103" s="103"/>
      <c r="F103" s="103"/>
      <c r="G103" s="104"/>
      <c r="H103" s="32"/>
      <c r="I103" s="27" t="str">
        <f>IF($D103="", "", IFERROR(INDEX('Categories &amp; Budgets'!$K$11:$K$40, MATCH($D103, 'Categories &amp; Budgets'!$B$11:$B$40, 0)), ""))</f>
        <v/>
      </c>
      <c r="J103" s="32"/>
      <c r="K103" s="30" t="str">
        <f>IF($D103="", "", IFERROR(INDEX('Categories &amp; Budgets'!$C$11:$C$40, MATCH($D103, 'Categories &amp; Budgets'!$B$11:$B$40, 0)), ""))</f>
        <v/>
      </c>
      <c r="L103" s="32"/>
      <c r="Q103" s="30" t="str">
        <f>IF(Suppliers!$B103="", "", Suppliers!$B103)</f>
        <v/>
      </c>
      <c r="S103" s="7" t="str">
        <f t="shared" si="3"/>
        <v/>
      </c>
      <c r="U103" s="7" t="str">
        <f t="shared" si="4"/>
        <v/>
      </c>
      <c r="X103" s="79"/>
      <c r="Z103" s="7" t="str">
        <f>IF($D103="", "", COUNTIF('Categories &amp; Budgets'!$B$11:$B$40, $D103))</f>
        <v/>
      </c>
    </row>
    <row r="104" spans="1:26" x14ac:dyDescent="0.25">
      <c r="A104" s="32"/>
      <c r="B104" s="102"/>
      <c r="C104" s="103"/>
      <c r="D104" s="103"/>
      <c r="E104" s="103"/>
      <c r="F104" s="103"/>
      <c r="G104" s="104"/>
      <c r="H104" s="32"/>
      <c r="I104" s="27" t="str">
        <f>IF($D104="", "", IFERROR(INDEX('Categories &amp; Budgets'!$K$11:$K$40, MATCH($D104, 'Categories &amp; Budgets'!$B$11:$B$40, 0)), ""))</f>
        <v/>
      </c>
      <c r="J104" s="32"/>
      <c r="K104" s="30" t="str">
        <f>IF($D104="", "", IFERROR(INDEX('Categories &amp; Budgets'!$C$11:$C$40, MATCH($D104, 'Categories &amp; Budgets'!$B$11:$B$40, 0)), ""))</f>
        <v/>
      </c>
      <c r="L104" s="32"/>
      <c r="Q104" s="30" t="str">
        <f>IF(Suppliers!$B104="", "", Suppliers!$B104)</f>
        <v/>
      </c>
      <c r="S104" s="7" t="str">
        <f t="shared" si="3"/>
        <v/>
      </c>
      <c r="U104" s="7" t="str">
        <f t="shared" si="4"/>
        <v/>
      </c>
      <c r="X104" s="79"/>
      <c r="Z104" s="7" t="str">
        <f>IF($D104="", "", COUNTIF('Categories &amp; Budgets'!$B$11:$B$40, $D104))</f>
        <v/>
      </c>
    </row>
    <row r="105" spans="1:26" x14ac:dyDescent="0.25">
      <c r="A105" s="32"/>
      <c r="B105" s="102"/>
      <c r="C105" s="103"/>
      <c r="D105" s="103"/>
      <c r="E105" s="103"/>
      <c r="F105" s="103"/>
      <c r="G105" s="104"/>
      <c r="H105" s="32"/>
      <c r="I105" s="27" t="str">
        <f>IF($D105="", "", IFERROR(INDEX('Categories &amp; Budgets'!$K$11:$K$40, MATCH($D105, 'Categories &amp; Budgets'!$B$11:$B$40, 0)), ""))</f>
        <v/>
      </c>
      <c r="J105" s="32"/>
      <c r="K105" s="30" t="str">
        <f>IF($D105="", "", IFERROR(INDEX('Categories &amp; Budgets'!$C$11:$C$40, MATCH($D105, 'Categories &amp; Budgets'!$B$11:$B$40, 0)), ""))</f>
        <v/>
      </c>
      <c r="L105" s="32"/>
      <c r="Q105" s="30" t="str">
        <f>IF(Suppliers!$B105="", "", Suppliers!$B105)</f>
        <v/>
      </c>
      <c r="S105" s="7" t="str">
        <f t="shared" si="3"/>
        <v/>
      </c>
      <c r="U105" s="7" t="str">
        <f t="shared" si="4"/>
        <v/>
      </c>
      <c r="X105" s="79"/>
      <c r="Z105" s="7" t="str">
        <f>IF($D105="", "", COUNTIF('Categories &amp; Budgets'!$B$11:$B$40, $D105))</f>
        <v/>
      </c>
    </row>
    <row r="106" spans="1:26" x14ac:dyDescent="0.25">
      <c r="A106" s="32"/>
      <c r="B106" s="102"/>
      <c r="C106" s="103"/>
      <c r="D106" s="103"/>
      <c r="E106" s="103"/>
      <c r="F106" s="103"/>
      <c r="G106" s="104"/>
      <c r="H106" s="32"/>
      <c r="I106" s="27" t="str">
        <f>IF($D106="", "", IFERROR(INDEX('Categories &amp; Budgets'!$K$11:$K$40, MATCH($D106, 'Categories &amp; Budgets'!$B$11:$B$40, 0)), ""))</f>
        <v/>
      </c>
      <c r="J106" s="32"/>
      <c r="K106" s="30" t="str">
        <f>IF($D106="", "", IFERROR(INDEX('Categories &amp; Budgets'!$C$11:$C$40, MATCH($D106, 'Categories &amp; Budgets'!$B$11:$B$40, 0)), ""))</f>
        <v/>
      </c>
      <c r="L106" s="32"/>
      <c r="Q106" s="30" t="str">
        <f>IF(Suppliers!$B106="", "", Suppliers!$B106)</f>
        <v/>
      </c>
      <c r="S106" s="7" t="str">
        <f t="shared" si="3"/>
        <v/>
      </c>
      <c r="U106" s="7" t="str">
        <f t="shared" si="4"/>
        <v/>
      </c>
      <c r="X106" s="79"/>
      <c r="Z106" s="7" t="str">
        <f>IF($D106="", "", COUNTIF('Categories &amp; Budgets'!$B$11:$B$40, $D106))</f>
        <v/>
      </c>
    </row>
    <row r="107" spans="1:26" x14ac:dyDescent="0.25">
      <c r="A107" s="32"/>
      <c r="B107" s="102"/>
      <c r="C107" s="103"/>
      <c r="D107" s="103"/>
      <c r="E107" s="103"/>
      <c r="F107" s="103"/>
      <c r="G107" s="104"/>
      <c r="H107" s="32"/>
      <c r="I107" s="27" t="str">
        <f>IF($D107="", "", IFERROR(INDEX('Categories &amp; Budgets'!$K$11:$K$40, MATCH($D107, 'Categories &amp; Budgets'!$B$11:$B$40, 0)), ""))</f>
        <v/>
      </c>
      <c r="J107" s="32"/>
      <c r="K107" s="30" t="str">
        <f>IF($D107="", "", IFERROR(INDEX('Categories &amp; Budgets'!$C$11:$C$40, MATCH($D107, 'Categories &amp; Budgets'!$B$11:$B$40, 0)), ""))</f>
        <v/>
      </c>
      <c r="L107" s="32"/>
      <c r="Q107" s="30" t="str">
        <f>IF(Suppliers!$B107="", "", Suppliers!$B107)</f>
        <v/>
      </c>
      <c r="S107" s="7" t="str">
        <f t="shared" si="3"/>
        <v/>
      </c>
      <c r="U107" s="7" t="str">
        <f t="shared" si="4"/>
        <v/>
      </c>
      <c r="X107" s="79"/>
      <c r="Z107" s="7" t="str">
        <f>IF($D107="", "", COUNTIF('Categories &amp; Budgets'!$B$11:$B$40, $D107))</f>
        <v/>
      </c>
    </row>
    <row r="108" spans="1:26" x14ac:dyDescent="0.25">
      <c r="A108" s="32"/>
      <c r="B108" s="102"/>
      <c r="C108" s="103"/>
      <c r="D108" s="103"/>
      <c r="E108" s="103"/>
      <c r="F108" s="103"/>
      <c r="G108" s="104"/>
      <c r="H108" s="32"/>
      <c r="I108" s="27" t="str">
        <f>IF($D108="", "", IFERROR(INDEX('Categories &amp; Budgets'!$K$11:$K$40, MATCH($D108, 'Categories &amp; Budgets'!$B$11:$B$40, 0)), ""))</f>
        <v/>
      </c>
      <c r="J108" s="32"/>
      <c r="K108" s="30" t="str">
        <f>IF($D108="", "", IFERROR(INDEX('Categories &amp; Budgets'!$C$11:$C$40, MATCH($D108, 'Categories &amp; Budgets'!$B$11:$B$40, 0)), ""))</f>
        <v/>
      </c>
      <c r="L108" s="32"/>
      <c r="Q108" s="30" t="str">
        <f>IF(Suppliers!$B108="", "", Suppliers!$B108)</f>
        <v/>
      </c>
      <c r="S108" s="7" t="str">
        <f t="shared" si="3"/>
        <v/>
      </c>
      <c r="U108" s="7" t="str">
        <f t="shared" si="4"/>
        <v/>
      </c>
      <c r="X108" s="79"/>
      <c r="Z108" s="7" t="str">
        <f>IF($D108="", "", COUNTIF('Categories &amp; Budgets'!$B$11:$B$40, $D108))</f>
        <v/>
      </c>
    </row>
    <row r="109" spans="1:26" x14ac:dyDescent="0.25">
      <c r="A109" s="32"/>
      <c r="B109" s="102"/>
      <c r="C109" s="103"/>
      <c r="D109" s="103"/>
      <c r="E109" s="103"/>
      <c r="F109" s="103"/>
      <c r="G109" s="104"/>
      <c r="H109" s="32"/>
      <c r="I109" s="27" t="str">
        <f>IF($D109="", "", IFERROR(INDEX('Categories &amp; Budgets'!$K$11:$K$40, MATCH($D109, 'Categories &amp; Budgets'!$B$11:$B$40, 0)), ""))</f>
        <v/>
      </c>
      <c r="J109" s="32"/>
      <c r="K109" s="30" t="str">
        <f>IF($D109="", "", IFERROR(INDEX('Categories &amp; Budgets'!$C$11:$C$40, MATCH($D109, 'Categories &amp; Budgets'!$B$11:$B$40, 0)), ""))</f>
        <v/>
      </c>
      <c r="L109" s="32"/>
      <c r="Q109" s="30" t="str">
        <f>IF(Suppliers!$B109="", "", Suppliers!$B109)</f>
        <v/>
      </c>
      <c r="S109" s="7" t="str">
        <f t="shared" si="3"/>
        <v/>
      </c>
      <c r="U109" s="7" t="str">
        <f t="shared" si="4"/>
        <v/>
      </c>
      <c r="X109" s="79"/>
      <c r="Z109" s="7" t="str">
        <f>IF($D109="", "", COUNTIF('Categories &amp; Budgets'!$B$11:$B$40, $D109))</f>
        <v/>
      </c>
    </row>
    <row r="110" spans="1:26" x14ac:dyDescent="0.25">
      <c r="A110" s="32"/>
      <c r="B110" s="102"/>
      <c r="C110" s="103"/>
      <c r="D110" s="103"/>
      <c r="E110" s="103"/>
      <c r="F110" s="103"/>
      <c r="G110" s="104"/>
      <c r="H110" s="32"/>
      <c r="I110" s="27" t="str">
        <f>IF($D110="", "", IFERROR(INDEX('Categories &amp; Budgets'!$K$11:$K$40, MATCH($D110, 'Categories &amp; Budgets'!$B$11:$B$40, 0)), ""))</f>
        <v/>
      </c>
      <c r="J110" s="32"/>
      <c r="K110" s="30" t="str">
        <f>IF($D110="", "", IFERROR(INDEX('Categories &amp; Budgets'!$C$11:$C$40, MATCH($D110, 'Categories &amp; Budgets'!$B$11:$B$40, 0)), ""))</f>
        <v/>
      </c>
      <c r="L110" s="32"/>
      <c r="Q110" s="30" t="str">
        <f>IF(Suppliers!$B110="", "", Suppliers!$B110)</f>
        <v/>
      </c>
      <c r="S110" s="7" t="str">
        <f t="shared" si="3"/>
        <v/>
      </c>
      <c r="U110" s="7" t="str">
        <f t="shared" si="4"/>
        <v/>
      </c>
      <c r="X110" s="79"/>
      <c r="Z110" s="7" t="str">
        <f>IF($D110="", "", COUNTIF('Categories &amp; Budgets'!$B$11:$B$40, $D110))</f>
        <v/>
      </c>
    </row>
    <row r="111" spans="1:26" x14ac:dyDescent="0.25">
      <c r="A111" s="32"/>
      <c r="B111" s="102"/>
      <c r="C111" s="103"/>
      <c r="D111" s="103"/>
      <c r="E111" s="103"/>
      <c r="F111" s="103"/>
      <c r="G111" s="104"/>
      <c r="H111" s="32"/>
      <c r="I111" s="27" t="str">
        <f>IF($D111="", "", IFERROR(INDEX('Categories &amp; Budgets'!$K$11:$K$40, MATCH($D111, 'Categories &amp; Budgets'!$B$11:$B$40, 0)), ""))</f>
        <v/>
      </c>
      <c r="J111" s="32"/>
      <c r="K111" s="30" t="str">
        <f>IF($D111="", "", IFERROR(INDEX('Categories &amp; Budgets'!$C$11:$C$40, MATCH($D111, 'Categories &amp; Budgets'!$B$11:$B$40, 0)), ""))</f>
        <v/>
      </c>
      <c r="L111" s="32"/>
      <c r="Q111" s="30" t="str">
        <f>IF(Suppliers!$B111="", "", Suppliers!$B111)</f>
        <v/>
      </c>
      <c r="S111" s="7" t="str">
        <f t="shared" si="3"/>
        <v/>
      </c>
      <c r="U111" s="7" t="str">
        <f t="shared" si="4"/>
        <v/>
      </c>
      <c r="X111" s="79"/>
      <c r="Z111" s="7" t="str">
        <f>IF($D111="", "", COUNTIF('Categories &amp; Budgets'!$B$11:$B$40, $D111))</f>
        <v/>
      </c>
    </row>
    <row r="112" spans="1:26" x14ac:dyDescent="0.25">
      <c r="A112" s="32"/>
      <c r="B112" s="102"/>
      <c r="C112" s="103"/>
      <c r="D112" s="103"/>
      <c r="E112" s="103"/>
      <c r="F112" s="103"/>
      <c r="G112" s="104"/>
      <c r="H112" s="32"/>
      <c r="I112" s="27" t="str">
        <f>IF($D112="", "", IFERROR(INDEX('Categories &amp; Budgets'!$K$11:$K$40, MATCH($D112, 'Categories &amp; Budgets'!$B$11:$B$40, 0)), ""))</f>
        <v/>
      </c>
      <c r="J112" s="32"/>
      <c r="K112" s="30" t="str">
        <f>IF($D112="", "", IFERROR(INDEX('Categories &amp; Budgets'!$C$11:$C$40, MATCH($D112, 'Categories &amp; Budgets'!$B$11:$B$40, 0)), ""))</f>
        <v/>
      </c>
      <c r="L112" s="32"/>
      <c r="Q112" s="30" t="str">
        <f>IF(Suppliers!$B112="", "", Suppliers!$B112)</f>
        <v/>
      </c>
      <c r="S112" s="7" t="str">
        <f t="shared" si="3"/>
        <v/>
      </c>
      <c r="U112" s="7" t="str">
        <f t="shared" si="4"/>
        <v/>
      </c>
      <c r="X112" s="79"/>
      <c r="Z112" s="7" t="str">
        <f>IF($D112="", "", COUNTIF('Categories &amp; Budgets'!$B$11:$B$40, $D112))</f>
        <v/>
      </c>
    </row>
    <row r="113" spans="1:26" x14ac:dyDescent="0.25">
      <c r="A113" s="32"/>
      <c r="B113" s="102"/>
      <c r="C113" s="103"/>
      <c r="D113" s="103"/>
      <c r="E113" s="103"/>
      <c r="F113" s="103"/>
      <c r="G113" s="104"/>
      <c r="H113" s="32"/>
      <c r="I113" s="27" t="str">
        <f>IF($D113="", "", IFERROR(INDEX('Categories &amp; Budgets'!$K$11:$K$40, MATCH($D113, 'Categories &amp; Budgets'!$B$11:$B$40, 0)), ""))</f>
        <v/>
      </c>
      <c r="J113" s="32"/>
      <c r="K113" s="30" t="str">
        <f>IF($D113="", "", IFERROR(INDEX('Categories &amp; Budgets'!$C$11:$C$40, MATCH($D113, 'Categories &amp; Budgets'!$B$11:$B$40, 0)), ""))</f>
        <v/>
      </c>
      <c r="L113" s="32"/>
      <c r="Q113" s="30" t="str">
        <f>IF(Suppliers!$B113="", "", Suppliers!$B113)</f>
        <v/>
      </c>
      <c r="S113" s="7" t="str">
        <f t="shared" si="3"/>
        <v/>
      </c>
      <c r="U113" s="7" t="str">
        <f t="shared" si="4"/>
        <v/>
      </c>
      <c r="X113" s="79"/>
      <c r="Z113" s="7" t="str">
        <f>IF($D113="", "", COUNTIF('Categories &amp; Budgets'!$B$11:$B$40, $D113))</f>
        <v/>
      </c>
    </row>
    <row r="114" spans="1:26" x14ac:dyDescent="0.25">
      <c r="A114" s="32"/>
      <c r="B114" s="102"/>
      <c r="C114" s="103"/>
      <c r="D114" s="103"/>
      <c r="E114" s="103"/>
      <c r="F114" s="103"/>
      <c r="G114" s="104"/>
      <c r="H114" s="32"/>
      <c r="I114" s="27" t="str">
        <f>IF($D114="", "", IFERROR(INDEX('Categories &amp; Budgets'!$K$11:$K$40, MATCH($D114, 'Categories &amp; Budgets'!$B$11:$B$40, 0)), ""))</f>
        <v/>
      </c>
      <c r="J114" s="32"/>
      <c r="K114" s="30" t="str">
        <f>IF($D114="", "", IFERROR(INDEX('Categories &amp; Budgets'!$C$11:$C$40, MATCH($D114, 'Categories &amp; Budgets'!$B$11:$B$40, 0)), ""))</f>
        <v/>
      </c>
      <c r="L114" s="32"/>
      <c r="Q114" s="30" t="str">
        <f>IF(Suppliers!$B114="", "", Suppliers!$B114)</f>
        <v/>
      </c>
      <c r="S114" s="7" t="str">
        <f t="shared" si="3"/>
        <v/>
      </c>
      <c r="U114" s="7" t="str">
        <f t="shared" si="4"/>
        <v/>
      </c>
      <c r="X114" s="79"/>
      <c r="Z114" s="7" t="str">
        <f>IF($D114="", "", COUNTIF('Categories &amp; Budgets'!$B$11:$B$40, $D114))</f>
        <v/>
      </c>
    </row>
    <row r="115" spans="1:26" x14ac:dyDescent="0.25">
      <c r="A115" s="32"/>
      <c r="B115" s="102"/>
      <c r="C115" s="103"/>
      <c r="D115" s="103"/>
      <c r="E115" s="103"/>
      <c r="F115" s="103"/>
      <c r="G115" s="104"/>
      <c r="H115" s="32"/>
      <c r="I115" s="27" t="str">
        <f>IF($D115="", "", IFERROR(INDEX('Categories &amp; Budgets'!$K$11:$K$40, MATCH($D115, 'Categories &amp; Budgets'!$B$11:$B$40, 0)), ""))</f>
        <v/>
      </c>
      <c r="J115" s="32"/>
      <c r="K115" s="30" t="str">
        <f>IF($D115="", "", IFERROR(INDEX('Categories &amp; Budgets'!$C$11:$C$40, MATCH($D115, 'Categories &amp; Budgets'!$B$11:$B$40, 0)), ""))</f>
        <v/>
      </c>
      <c r="L115" s="32"/>
      <c r="Q115" s="30" t="str">
        <f>IF(Suppliers!$B115="", "", Suppliers!$B115)</f>
        <v/>
      </c>
      <c r="S115" s="7" t="str">
        <f t="shared" si="3"/>
        <v/>
      </c>
      <c r="U115" s="7" t="str">
        <f t="shared" si="4"/>
        <v/>
      </c>
      <c r="X115" s="79"/>
      <c r="Z115" s="7" t="str">
        <f>IF($D115="", "", COUNTIF('Categories &amp; Budgets'!$B$11:$B$40, $D115))</f>
        <v/>
      </c>
    </row>
    <row r="116" spans="1:26" x14ac:dyDescent="0.25">
      <c r="A116" s="32"/>
      <c r="B116" s="102"/>
      <c r="C116" s="103"/>
      <c r="D116" s="103"/>
      <c r="E116" s="103"/>
      <c r="F116" s="103"/>
      <c r="G116" s="104"/>
      <c r="H116" s="32"/>
      <c r="I116" s="27" t="str">
        <f>IF($D116="", "", IFERROR(INDEX('Categories &amp; Budgets'!$K$11:$K$40, MATCH($D116, 'Categories &amp; Budgets'!$B$11:$B$40, 0)), ""))</f>
        <v/>
      </c>
      <c r="J116" s="32"/>
      <c r="K116" s="30" t="str">
        <f>IF($D116="", "", IFERROR(INDEX('Categories &amp; Budgets'!$C$11:$C$40, MATCH($D116, 'Categories &amp; Budgets'!$B$11:$B$40, 0)), ""))</f>
        <v/>
      </c>
      <c r="L116" s="32"/>
      <c r="Q116" s="30" t="str">
        <f>IF(Suppliers!$B116="", "", Suppliers!$B116)</f>
        <v/>
      </c>
      <c r="S116" s="7" t="str">
        <f t="shared" si="3"/>
        <v/>
      </c>
      <c r="U116" s="7" t="str">
        <f t="shared" si="4"/>
        <v/>
      </c>
      <c r="X116" s="79"/>
      <c r="Z116" s="7" t="str">
        <f>IF($D116="", "", COUNTIF('Categories &amp; Budgets'!$B$11:$B$40, $D116))</f>
        <v/>
      </c>
    </row>
    <row r="117" spans="1:26" x14ac:dyDescent="0.25">
      <c r="A117" s="32"/>
      <c r="B117" s="102"/>
      <c r="C117" s="103"/>
      <c r="D117" s="103"/>
      <c r="E117" s="103"/>
      <c r="F117" s="103"/>
      <c r="G117" s="104"/>
      <c r="H117" s="32"/>
      <c r="I117" s="27" t="str">
        <f>IF($D117="", "", IFERROR(INDEX('Categories &amp; Budgets'!$K$11:$K$40, MATCH($D117, 'Categories &amp; Budgets'!$B$11:$B$40, 0)), ""))</f>
        <v/>
      </c>
      <c r="J117" s="32"/>
      <c r="K117" s="30" t="str">
        <f>IF($D117="", "", IFERROR(INDEX('Categories &amp; Budgets'!$C$11:$C$40, MATCH($D117, 'Categories &amp; Budgets'!$B$11:$B$40, 0)), ""))</f>
        <v/>
      </c>
      <c r="L117" s="32"/>
      <c r="Q117" s="30" t="str">
        <f>IF(Suppliers!$B117="", "", Suppliers!$B117)</f>
        <v/>
      </c>
      <c r="S117" s="7" t="str">
        <f t="shared" si="3"/>
        <v/>
      </c>
      <c r="U117" s="7" t="str">
        <f t="shared" si="4"/>
        <v/>
      </c>
      <c r="X117" s="79"/>
      <c r="Z117" s="7" t="str">
        <f>IF($D117="", "", COUNTIF('Categories &amp; Budgets'!$B$11:$B$40, $D117))</f>
        <v/>
      </c>
    </row>
    <row r="118" spans="1:26" x14ac:dyDescent="0.25">
      <c r="A118" s="32"/>
      <c r="B118" s="102"/>
      <c r="C118" s="103"/>
      <c r="D118" s="103"/>
      <c r="E118" s="103"/>
      <c r="F118" s="103"/>
      <c r="G118" s="104"/>
      <c r="H118" s="32"/>
      <c r="I118" s="27" t="str">
        <f>IF($D118="", "", IFERROR(INDEX('Categories &amp; Budgets'!$K$11:$K$40, MATCH($D118, 'Categories &amp; Budgets'!$B$11:$B$40, 0)), ""))</f>
        <v/>
      </c>
      <c r="J118" s="32"/>
      <c r="K118" s="30" t="str">
        <f>IF($D118="", "", IFERROR(INDEX('Categories &amp; Budgets'!$C$11:$C$40, MATCH($D118, 'Categories &amp; Budgets'!$B$11:$B$40, 0)), ""))</f>
        <v/>
      </c>
      <c r="L118" s="32"/>
      <c r="Q118" s="30" t="str">
        <f>IF(Suppliers!$B118="", "", Suppliers!$B118)</f>
        <v/>
      </c>
      <c r="S118" s="7" t="str">
        <f t="shared" si="3"/>
        <v/>
      </c>
      <c r="U118" s="7" t="str">
        <f t="shared" si="4"/>
        <v/>
      </c>
      <c r="X118" s="79"/>
      <c r="Z118" s="7" t="str">
        <f>IF($D118="", "", COUNTIF('Categories &amp; Budgets'!$B$11:$B$40, $D118))</f>
        <v/>
      </c>
    </row>
    <row r="119" spans="1:26" x14ac:dyDescent="0.25">
      <c r="A119" s="32"/>
      <c r="B119" s="102"/>
      <c r="C119" s="103"/>
      <c r="D119" s="103"/>
      <c r="E119" s="103"/>
      <c r="F119" s="103"/>
      <c r="G119" s="104"/>
      <c r="H119" s="32"/>
      <c r="I119" s="27" t="str">
        <f>IF($D119="", "", IFERROR(INDEX('Categories &amp; Budgets'!$K$11:$K$40, MATCH($D119, 'Categories &amp; Budgets'!$B$11:$B$40, 0)), ""))</f>
        <v/>
      </c>
      <c r="J119" s="32"/>
      <c r="K119" s="30" t="str">
        <f>IF($D119="", "", IFERROR(INDEX('Categories &amp; Budgets'!$C$11:$C$40, MATCH($D119, 'Categories &amp; Budgets'!$B$11:$B$40, 0)), ""))</f>
        <v/>
      </c>
      <c r="L119" s="32"/>
      <c r="Q119" s="30" t="str">
        <f>IF(Suppliers!$B119="", "", Suppliers!$B119)</f>
        <v/>
      </c>
      <c r="S119" s="7" t="str">
        <f t="shared" si="3"/>
        <v/>
      </c>
      <c r="U119" s="7" t="str">
        <f t="shared" si="4"/>
        <v/>
      </c>
      <c r="X119" s="79"/>
      <c r="Z119" s="7" t="str">
        <f>IF($D119="", "", COUNTIF('Categories &amp; Budgets'!$B$11:$B$40, $D119))</f>
        <v/>
      </c>
    </row>
    <row r="120" spans="1:26" x14ac:dyDescent="0.25">
      <c r="A120" s="32"/>
      <c r="B120" s="102"/>
      <c r="C120" s="103"/>
      <c r="D120" s="103"/>
      <c r="E120" s="103"/>
      <c r="F120" s="103"/>
      <c r="G120" s="104"/>
      <c r="H120" s="32"/>
      <c r="I120" s="27" t="str">
        <f>IF($D120="", "", IFERROR(INDEX('Categories &amp; Budgets'!$K$11:$K$40, MATCH($D120, 'Categories &amp; Budgets'!$B$11:$B$40, 0)), ""))</f>
        <v/>
      </c>
      <c r="J120" s="32"/>
      <c r="K120" s="30" t="str">
        <f>IF($D120="", "", IFERROR(INDEX('Categories &amp; Budgets'!$C$11:$C$40, MATCH($D120, 'Categories &amp; Budgets'!$B$11:$B$40, 0)), ""))</f>
        <v/>
      </c>
      <c r="L120" s="32"/>
      <c r="Q120" s="30" t="str">
        <f>IF(Suppliers!$B120="", "", Suppliers!$B120)</f>
        <v/>
      </c>
      <c r="S120" s="7" t="str">
        <f t="shared" si="3"/>
        <v/>
      </c>
      <c r="U120" s="7" t="str">
        <f t="shared" si="4"/>
        <v/>
      </c>
      <c r="X120" s="79"/>
      <c r="Z120" s="7" t="str">
        <f>IF($D120="", "", COUNTIF('Categories &amp; Budgets'!$B$11:$B$40, $D120))</f>
        <v/>
      </c>
    </row>
    <row r="121" spans="1:26" x14ac:dyDescent="0.25">
      <c r="A121" s="32"/>
      <c r="B121" s="102"/>
      <c r="C121" s="103"/>
      <c r="D121" s="103"/>
      <c r="E121" s="103"/>
      <c r="F121" s="103"/>
      <c r="G121" s="104"/>
      <c r="H121" s="32"/>
      <c r="I121" s="27" t="str">
        <f>IF($D121="", "", IFERROR(INDEX('Categories &amp; Budgets'!$K$11:$K$40, MATCH($D121, 'Categories &amp; Budgets'!$B$11:$B$40, 0)), ""))</f>
        <v/>
      </c>
      <c r="J121" s="32"/>
      <c r="K121" s="30" t="str">
        <f>IF($D121="", "", IFERROR(INDEX('Categories &amp; Budgets'!$C$11:$C$40, MATCH($D121, 'Categories &amp; Budgets'!$B$11:$B$40, 0)), ""))</f>
        <v/>
      </c>
      <c r="L121" s="32"/>
      <c r="Q121" s="30" t="str">
        <f>IF(Suppliers!$B121="", "", Suppliers!$B121)</f>
        <v/>
      </c>
      <c r="S121" s="7" t="str">
        <f t="shared" si="3"/>
        <v/>
      </c>
      <c r="U121" s="7" t="str">
        <f t="shared" si="4"/>
        <v/>
      </c>
      <c r="X121" s="79"/>
      <c r="Z121" s="7" t="str">
        <f>IF($D121="", "", COUNTIF('Categories &amp; Budgets'!$B$11:$B$40, $D121))</f>
        <v/>
      </c>
    </row>
    <row r="122" spans="1:26" x14ac:dyDescent="0.25">
      <c r="A122" s="32"/>
      <c r="B122" s="102"/>
      <c r="C122" s="103"/>
      <c r="D122" s="103"/>
      <c r="E122" s="103"/>
      <c r="F122" s="103"/>
      <c r="G122" s="104"/>
      <c r="H122" s="32"/>
      <c r="I122" s="27" t="str">
        <f>IF($D122="", "", IFERROR(INDEX('Categories &amp; Budgets'!$K$11:$K$40, MATCH($D122, 'Categories &amp; Budgets'!$B$11:$B$40, 0)), ""))</f>
        <v/>
      </c>
      <c r="J122" s="32"/>
      <c r="K122" s="30" t="str">
        <f>IF($D122="", "", IFERROR(INDEX('Categories &amp; Budgets'!$C$11:$C$40, MATCH($D122, 'Categories &amp; Budgets'!$B$11:$B$40, 0)), ""))</f>
        <v/>
      </c>
      <c r="L122" s="32"/>
      <c r="Q122" s="30" t="str">
        <f>IF(Suppliers!$B122="", "", Suppliers!$B122)</f>
        <v/>
      </c>
      <c r="S122" s="7" t="str">
        <f t="shared" si="3"/>
        <v/>
      </c>
      <c r="U122" s="7" t="str">
        <f t="shared" si="4"/>
        <v/>
      </c>
      <c r="X122" s="79"/>
      <c r="Z122" s="7" t="str">
        <f>IF($D122="", "", COUNTIF('Categories &amp; Budgets'!$B$11:$B$40, $D122))</f>
        <v/>
      </c>
    </row>
    <row r="123" spans="1:26" x14ac:dyDescent="0.25">
      <c r="A123" s="32"/>
      <c r="B123" s="102"/>
      <c r="C123" s="103"/>
      <c r="D123" s="103"/>
      <c r="E123" s="103"/>
      <c r="F123" s="103"/>
      <c r="G123" s="104"/>
      <c r="H123" s="32"/>
      <c r="I123" s="27" t="str">
        <f>IF($D123="", "", IFERROR(INDEX('Categories &amp; Budgets'!$K$11:$K$40, MATCH($D123, 'Categories &amp; Budgets'!$B$11:$B$40, 0)), ""))</f>
        <v/>
      </c>
      <c r="J123" s="32"/>
      <c r="K123" s="30" t="str">
        <f>IF($D123="", "", IFERROR(INDEX('Categories &amp; Budgets'!$C$11:$C$40, MATCH($D123, 'Categories &amp; Budgets'!$B$11:$B$40, 0)), ""))</f>
        <v/>
      </c>
      <c r="L123" s="32"/>
      <c r="Q123" s="30" t="str">
        <f>IF(Suppliers!$B123="", "", Suppliers!$B123)</f>
        <v/>
      </c>
      <c r="S123" s="7" t="str">
        <f t="shared" si="3"/>
        <v/>
      </c>
      <c r="U123" s="7" t="str">
        <f t="shared" si="4"/>
        <v/>
      </c>
      <c r="X123" s="79"/>
      <c r="Z123" s="7" t="str">
        <f>IF($D123="", "", COUNTIF('Categories &amp; Budgets'!$B$11:$B$40, $D123))</f>
        <v/>
      </c>
    </row>
    <row r="124" spans="1:26" x14ac:dyDescent="0.25">
      <c r="A124" s="32"/>
      <c r="B124" s="102"/>
      <c r="C124" s="103"/>
      <c r="D124" s="103"/>
      <c r="E124" s="103"/>
      <c r="F124" s="103"/>
      <c r="G124" s="104"/>
      <c r="H124" s="32"/>
      <c r="I124" s="27" t="str">
        <f>IF($D124="", "", IFERROR(INDEX('Categories &amp; Budgets'!$K$11:$K$40, MATCH($D124, 'Categories &amp; Budgets'!$B$11:$B$40, 0)), ""))</f>
        <v/>
      </c>
      <c r="J124" s="32"/>
      <c r="K124" s="30" t="str">
        <f>IF($D124="", "", IFERROR(INDEX('Categories &amp; Budgets'!$C$11:$C$40, MATCH($D124, 'Categories &amp; Budgets'!$B$11:$B$40, 0)), ""))</f>
        <v/>
      </c>
      <c r="L124" s="32"/>
      <c r="Q124" s="30" t="str">
        <f>IF(Suppliers!$B124="", "", Suppliers!$B124)</f>
        <v/>
      </c>
      <c r="S124" s="7" t="str">
        <f t="shared" si="3"/>
        <v/>
      </c>
      <c r="U124" s="7" t="str">
        <f t="shared" si="4"/>
        <v/>
      </c>
      <c r="X124" s="79"/>
      <c r="Z124" s="7" t="str">
        <f>IF($D124="", "", COUNTIF('Categories &amp; Budgets'!$B$11:$B$40, $D124))</f>
        <v/>
      </c>
    </row>
    <row r="125" spans="1:26" x14ac:dyDescent="0.25">
      <c r="A125" s="32"/>
      <c r="B125" s="102"/>
      <c r="C125" s="103"/>
      <c r="D125" s="103"/>
      <c r="E125" s="103"/>
      <c r="F125" s="103"/>
      <c r="G125" s="104"/>
      <c r="H125" s="32"/>
      <c r="I125" s="27" t="str">
        <f>IF($D125="", "", IFERROR(INDEX('Categories &amp; Budgets'!$K$11:$K$40, MATCH($D125, 'Categories &amp; Budgets'!$B$11:$B$40, 0)), ""))</f>
        <v/>
      </c>
      <c r="J125" s="32"/>
      <c r="K125" s="30" t="str">
        <f>IF($D125="", "", IFERROR(INDEX('Categories &amp; Budgets'!$C$11:$C$40, MATCH($D125, 'Categories &amp; Budgets'!$B$11:$B$40, 0)), ""))</f>
        <v/>
      </c>
      <c r="L125" s="32"/>
      <c r="Q125" s="30" t="str">
        <f>IF(Suppliers!$B125="", "", Suppliers!$B125)</f>
        <v/>
      </c>
      <c r="S125" s="7" t="str">
        <f t="shared" si="3"/>
        <v/>
      </c>
      <c r="U125" s="7" t="str">
        <f t="shared" si="4"/>
        <v/>
      </c>
      <c r="X125" s="79"/>
      <c r="Z125" s="7" t="str">
        <f>IF($D125="", "", COUNTIF('Categories &amp; Budgets'!$B$11:$B$40, $D125))</f>
        <v/>
      </c>
    </row>
    <row r="126" spans="1:26" x14ac:dyDescent="0.25">
      <c r="A126" s="32"/>
      <c r="B126" s="102"/>
      <c r="C126" s="103"/>
      <c r="D126" s="103"/>
      <c r="E126" s="103"/>
      <c r="F126" s="103"/>
      <c r="G126" s="104"/>
      <c r="H126" s="32"/>
      <c r="I126" s="27" t="str">
        <f>IF($D126="", "", IFERROR(INDEX('Categories &amp; Budgets'!$K$11:$K$40, MATCH($D126, 'Categories &amp; Budgets'!$B$11:$B$40, 0)), ""))</f>
        <v/>
      </c>
      <c r="J126" s="32"/>
      <c r="K126" s="30" t="str">
        <f>IF($D126="", "", IFERROR(INDEX('Categories &amp; Budgets'!$C$11:$C$40, MATCH($D126, 'Categories &amp; Budgets'!$B$11:$B$40, 0)), ""))</f>
        <v/>
      </c>
      <c r="L126" s="32"/>
      <c r="Q126" s="30" t="str">
        <f>IF(Suppliers!$B126="", "", Suppliers!$B126)</f>
        <v/>
      </c>
      <c r="S126" s="7" t="str">
        <f t="shared" si="3"/>
        <v/>
      </c>
      <c r="U126" s="7" t="str">
        <f t="shared" si="4"/>
        <v/>
      </c>
      <c r="X126" s="79"/>
      <c r="Z126" s="7" t="str">
        <f>IF($D126="", "", COUNTIF('Categories &amp; Budgets'!$B$11:$B$40, $D126))</f>
        <v/>
      </c>
    </row>
    <row r="127" spans="1:26" x14ac:dyDescent="0.25">
      <c r="A127" s="32"/>
      <c r="B127" s="102"/>
      <c r="C127" s="103"/>
      <c r="D127" s="103"/>
      <c r="E127" s="103"/>
      <c r="F127" s="103"/>
      <c r="G127" s="104"/>
      <c r="H127" s="32"/>
      <c r="I127" s="27" t="str">
        <f>IF($D127="", "", IFERROR(INDEX('Categories &amp; Budgets'!$K$11:$K$40, MATCH($D127, 'Categories &amp; Budgets'!$B$11:$B$40, 0)), ""))</f>
        <v/>
      </c>
      <c r="J127" s="32"/>
      <c r="K127" s="30" t="str">
        <f>IF($D127="", "", IFERROR(INDEX('Categories &amp; Budgets'!$C$11:$C$40, MATCH($D127, 'Categories &amp; Budgets'!$B$11:$B$40, 0)), ""))</f>
        <v/>
      </c>
      <c r="L127" s="32"/>
      <c r="Q127" s="30" t="str">
        <f>IF(Suppliers!$B127="", "", Suppliers!$B127)</f>
        <v/>
      </c>
      <c r="S127" s="7" t="str">
        <f t="shared" si="3"/>
        <v/>
      </c>
      <c r="U127" s="7" t="str">
        <f t="shared" si="4"/>
        <v/>
      </c>
      <c r="X127" s="79"/>
      <c r="Z127" s="7" t="str">
        <f>IF($D127="", "", COUNTIF('Categories &amp; Budgets'!$B$11:$B$40, $D127))</f>
        <v/>
      </c>
    </row>
    <row r="128" spans="1:26" x14ac:dyDescent="0.25">
      <c r="A128" s="32"/>
      <c r="B128" s="102"/>
      <c r="C128" s="103"/>
      <c r="D128" s="103"/>
      <c r="E128" s="103"/>
      <c r="F128" s="103"/>
      <c r="G128" s="104"/>
      <c r="H128" s="32"/>
      <c r="I128" s="27" t="str">
        <f>IF($D128="", "", IFERROR(INDEX('Categories &amp; Budgets'!$K$11:$K$40, MATCH($D128, 'Categories &amp; Budgets'!$B$11:$B$40, 0)), ""))</f>
        <v/>
      </c>
      <c r="J128" s="32"/>
      <c r="K128" s="30" t="str">
        <f>IF($D128="", "", IFERROR(INDEX('Categories &amp; Budgets'!$C$11:$C$40, MATCH($D128, 'Categories &amp; Budgets'!$B$11:$B$40, 0)), ""))</f>
        <v/>
      </c>
      <c r="L128" s="32"/>
      <c r="Q128" s="30" t="str">
        <f>IF(Suppliers!$B128="", "", Suppliers!$B128)</f>
        <v/>
      </c>
      <c r="S128" s="7" t="str">
        <f t="shared" si="3"/>
        <v/>
      </c>
      <c r="U128" s="7" t="str">
        <f t="shared" si="4"/>
        <v/>
      </c>
      <c r="X128" s="79"/>
      <c r="Z128" s="7" t="str">
        <f>IF($D128="", "", COUNTIF('Categories &amp; Budgets'!$B$11:$B$40, $D128))</f>
        <v/>
      </c>
    </row>
    <row r="129" spans="1:26" x14ac:dyDescent="0.25">
      <c r="A129" s="32"/>
      <c r="B129" s="102"/>
      <c r="C129" s="103"/>
      <c r="D129" s="103"/>
      <c r="E129" s="103"/>
      <c r="F129" s="103"/>
      <c r="G129" s="104"/>
      <c r="H129" s="32"/>
      <c r="I129" s="27" t="str">
        <f>IF($D129="", "", IFERROR(INDEX('Categories &amp; Budgets'!$K$11:$K$40, MATCH($D129, 'Categories &amp; Budgets'!$B$11:$B$40, 0)), ""))</f>
        <v/>
      </c>
      <c r="J129" s="32"/>
      <c r="K129" s="30" t="str">
        <f>IF($D129="", "", IFERROR(INDEX('Categories &amp; Budgets'!$C$11:$C$40, MATCH($D129, 'Categories &amp; Budgets'!$B$11:$B$40, 0)), ""))</f>
        <v/>
      </c>
      <c r="L129" s="32"/>
      <c r="Q129" s="30" t="str">
        <f>IF(Suppliers!$B129="", "", Suppliers!$B129)</f>
        <v/>
      </c>
      <c r="S129" s="7" t="str">
        <f t="shared" si="3"/>
        <v/>
      </c>
      <c r="U129" s="7" t="str">
        <f t="shared" si="4"/>
        <v/>
      </c>
      <c r="X129" s="79"/>
      <c r="Z129" s="7" t="str">
        <f>IF($D129="", "", COUNTIF('Categories &amp; Budgets'!$B$11:$B$40, $D129))</f>
        <v/>
      </c>
    </row>
    <row r="130" spans="1:26" x14ac:dyDescent="0.25">
      <c r="A130" s="32"/>
      <c r="B130" s="102"/>
      <c r="C130" s="103"/>
      <c r="D130" s="103"/>
      <c r="E130" s="103"/>
      <c r="F130" s="103"/>
      <c r="G130" s="104"/>
      <c r="H130" s="32"/>
      <c r="I130" s="27" t="str">
        <f>IF($D130="", "", IFERROR(INDEX('Categories &amp; Budgets'!$K$11:$K$40, MATCH($D130, 'Categories &amp; Budgets'!$B$11:$B$40, 0)), ""))</f>
        <v/>
      </c>
      <c r="J130" s="32"/>
      <c r="K130" s="30" t="str">
        <f>IF($D130="", "", IFERROR(INDEX('Categories &amp; Budgets'!$C$11:$C$40, MATCH($D130, 'Categories &amp; Budgets'!$B$11:$B$40, 0)), ""))</f>
        <v/>
      </c>
      <c r="L130" s="32"/>
      <c r="Q130" s="30" t="str">
        <f>IF(Suppliers!$B130="", "", Suppliers!$B130)</f>
        <v/>
      </c>
      <c r="S130" s="7" t="str">
        <f t="shared" si="3"/>
        <v/>
      </c>
      <c r="U130" s="7" t="str">
        <f t="shared" si="4"/>
        <v/>
      </c>
      <c r="X130" s="79"/>
      <c r="Z130" s="7" t="str">
        <f>IF($D130="", "", COUNTIF('Categories &amp; Budgets'!$B$11:$B$40, $D130))</f>
        <v/>
      </c>
    </row>
    <row r="131" spans="1:26" x14ac:dyDescent="0.25">
      <c r="A131" s="32"/>
      <c r="B131" s="102"/>
      <c r="C131" s="103"/>
      <c r="D131" s="103"/>
      <c r="E131" s="103"/>
      <c r="F131" s="103"/>
      <c r="G131" s="104"/>
      <c r="H131" s="32"/>
      <c r="I131" s="27" t="str">
        <f>IF($D131="", "", IFERROR(INDEX('Categories &amp; Budgets'!$K$11:$K$40, MATCH($D131, 'Categories &amp; Budgets'!$B$11:$B$40, 0)), ""))</f>
        <v/>
      </c>
      <c r="J131" s="32"/>
      <c r="K131" s="30" t="str">
        <f>IF($D131="", "", IFERROR(INDEX('Categories &amp; Budgets'!$C$11:$C$40, MATCH($D131, 'Categories &amp; Budgets'!$B$11:$B$40, 0)), ""))</f>
        <v/>
      </c>
      <c r="L131" s="32"/>
      <c r="Q131" s="30" t="str">
        <f>IF(Suppliers!$B131="", "", Suppliers!$B131)</f>
        <v/>
      </c>
      <c r="S131" s="7" t="str">
        <f t="shared" si="3"/>
        <v/>
      </c>
      <c r="U131" s="7" t="str">
        <f t="shared" si="4"/>
        <v/>
      </c>
      <c r="X131" s="79"/>
      <c r="Z131" s="7" t="str">
        <f>IF($D131="", "", COUNTIF('Categories &amp; Budgets'!$B$11:$B$40, $D131))</f>
        <v/>
      </c>
    </row>
    <row r="132" spans="1:26" x14ac:dyDescent="0.25">
      <c r="A132" s="32"/>
      <c r="B132" s="102"/>
      <c r="C132" s="103"/>
      <c r="D132" s="103"/>
      <c r="E132" s="103"/>
      <c r="F132" s="103"/>
      <c r="G132" s="104"/>
      <c r="H132" s="32"/>
      <c r="I132" s="27" t="str">
        <f>IF($D132="", "", IFERROR(INDEX('Categories &amp; Budgets'!$K$11:$K$40, MATCH($D132, 'Categories &amp; Budgets'!$B$11:$B$40, 0)), ""))</f>
        <v/>
      </c>
      <c r="J132" s="32"/>
      <c r="K132" s="30" t="str">
        <f>IF($D132="", "", IFERROR(INDEX('Categories &amp; Budgets'!$C$11:$C$40, MATCH($D132, 'Categories &amp; Budgets'!$B$11:$B$40, 0)), ""))</f>
        <v/>
      </c>
      <c r="L132" s="32"/>
      <c r="Q132" s="30" t="str">
        <f>IF(Suppliers!$B132="", "", Suppliers!$B132)</f>
        <v/>
      </c>
      <c r="S132" s="7" t="str">
        <f t="shared" si="3"/>
        <v/>
      </c>
      <c r="U132" s="7" t="str">
        <f t="shared" si="4"/>
        <v/>
      </c>
      <c r="X132" s="79"/>
      <c r="Z132" s="7" t="str">
        <f>IF($D132="", "", COUNTIF('Categories &amp; Budgets'!$B$11:$B$40, $D132))</f>
        <v/>
      </c>
    </row>
    <row r="133" spans="1:26" x14ac:dyDescent="0.25">
      <c r="A133" s="32"/>
      <c r="B133" s="102"/>
      <c r="C133" s="103"/>
      <c r="D133" s="103"/>
      <c r="E133" s="103"/>
      <c r="F133" s="103"/>
      <c r="G133" s="104"/>
      <c r="H133" s="32"/>
      <c r="I133" s="27" t="str">
        <f>IF($D133="", "", IFERROR(INDEX('Categories &amp; Budgets'!$K$11:$K$40, MATCH($D133, 'Categories &amp; Budgets'!$B$11:$B$40, 0)), ""))</f>
        <v/>
      </c>
      <c r="J133" s="32"/>
      <c r="K133" s="30" t="str">
        <f>IF($D133="", "", IFERROR(INDEX('Categories &amp; Budgets'!$C$11:$C$40, MATCH($D133, 'Categories &amp; Budgets'!$B$11:$B$40, 0)), ""))</f>
        <v/>
      </c>
      <c r="L133" s="32"/>
      <c r="Q133" s="30" t="str">
        <f>IF(Suppliers!$B133="", "", Suppliers!$B133)</f>
        <v/>
      </c>
      <c r="S133" s="7" t="str">
        <f t="shared" si="3"/>
        <v/>
      </c>
      <c r="U133" s="7" t="str">
        <f t="shared" si="4"/>
        <v/>
      </c>
      <c r="X133" s="79"/>
      <c r="Z133" s="7" t="str">
        <f>IF($D133="", "", COUNTIF('Categories &amp; Budgets'!$B$11:$B$40, $D133))</f>
        <v/>
      </c>
    </row>
    <row r="134" spans="1:26" x14ac:dyDescent="0.25">
      <c r="A134" s="32"/>
      <c r="B134" s="102"/>
      <c r="C134" s="103"/>
      <c r="D134" s="103"/>
      <c r="E134" s="103"/>
      <c r="F134" s="103"/>
      <c r="G134" s="104"/>
      <c r="H134" s="32"/>
      <c r="I134" s="27" t="str">
        <f>IF($D134="", "", IFERROR(INDEX('Categories &amp; Budgets'!$K$11:$K$40, MATCH($D134, 'Categories &amp; Budgets'!$B$11:$B$40, 0)), ""))</f>
        <v/>
      </c>
      <c r="J134" s="32"/>
      <c r="K134" s="30" t="str">
        <f>IF($D134="", "", IFERROR(INDEX('Categories &amp; Budgets'!$C$11:$C$40, MATCH($D134, 'Categories &amp; Budgets'!$B$11:$B$40, 0)), ""))</f>
        <v/>
      </c>
      <c r="L134" s="32"/>
      <c r="Q134" s="30" t="str">
        <f>IF(Suppliers!$B134="", "", Suppliers!$B134)</f>
        <v/>
      </c>
      <c r="S134" s="7" t="str">
        <f t="shared" si="3"/>
        <v/>
      </c>
      <c r="U134" s="7" t="str">
        <f t="shared" si="4"/>
        <v/>
      </c>
      <c r="X134" s="79"/>
      <c r="Z134" s="7" t="str">
        <f>IF($D134="", "", COUNTIF('Categories &amp; Budgets'!$B$11:$B$40, $D134))</f>
        <v/>
      </c>
    </row>
    <row r="135" spans="1:26" x14ac:dyDescent="0.25">
      <c r="A135" s="32"/>
      <c r="B135" s="102"/>
      <c r="C135" s="103"/>
      <c r="D135" s="103"/>
      <c r="E135" s="103"/>
      <c r="F135" s="103"/>
      <c r="G135" s="104"/>
      <c r="H135" s="32"/>
      <c r="I135" s="27" t="str">
        <f>IF($D135="", "", IFERROR(INDEX('Categories &amp; Budgets'!$K$11:$K$40, MATCH($D135, 'Categories &amp; Budgets'!$B$11:$B$40, 0)), ""))</f>
        <v/>
      </c>
      <c r="J135" s="32"/>
      <c r="K135" s="30" t="str">
        <f>IF($D135="", "", IFERROR(INDEX('Categories &amp; Budgets'!$C$11:$C$40, MATCH($D135, 'Categories &amp; Budgets'!$B$11:$B$40, 0)), ""))</f>
        <v/>
      </c>
      <c r="L135" s="32"/>
      <c r="Q135" s="30" t="str">
        <f>IF(Suppliers!$B135="", "", Suppliers!$B135)</f>
        <v/>
      </c>
      <c r="S135" s="7" t="str">
        <f t="shared" si="3"/>
        <v/>
      </c>
      <c r="U135" s="7" t="str">
        <f t="shared" si="4"/>
        <v/>
      </c>
      <c r="X135" s="79"/>
      <c r="Z135" s="7" t="str">
        <f>IF($D135="", "", COUNTIF('Categories &amp; Budgets'!$B$11:$B$40, $D135))</f>
        <v/>
      </c>
    </row>
    <row r="136" spans="1:26" x14ac:dyDescent="0.25">
      <c r="A136" s="32"/>
      <c r="B136" s="102"/>
      <c r="C136" s="103"/>
      <c r="D136" s="103"/>
      <c r="E136" s="103"/>
      <c r="F136" s="103"/>
      <c r="G136" s="104"/>
      <c r="H136" s="32"/>
      <c r="I136" s="27" t="str">
        <f>IF($D136="", "", IFERROR(INDEX('Categories &amp; Budgets'!$K$11:$K$40, MATCH($D136, 'Categories &amp; Budgets'!$B$11:$B$40, 0)), ""))</f>
        <v/>
      </c>
      <c r="J136" s="32"/>
      <c r="K136" s="30" t="str">
        <f>IF($D136="", "", IFERROR(INDEX('Categories &amp; Budgets'!$C$11:$C$40, MATCH($D136, 'Categories &amp; Budgets'!$B$11:$B$40, 0)), ""))</f>
        <v/>
      </c>
      <c r="L136" s="32"/>
      <c r="Q136" s="30" t="str">
        <f>IF(Suppliers!$B136="", "", Suppliers!$B136)</f>
        <v/>
      </c>
      <c r="S136" s="7" t="str">
        <f t="shared" si="3"/>
        <v/>
      </c>
      <c r="U136" s="7" t="str">
        <f t="shared" si="4"/>
        <v/>
      </c>
      <c r="X136" s="79"/>
      <c r="Z136" s="7" t="str">
        <f>IF($D136="", "", COUNTIF('Categories &amp; Budgets'!$B$11:$B$40, $D136))</f>
        <v/>
      </c>
    </row>
    <row r="137" spans="1:26" x14ac:dyDescent="0.25">
      <c r="A137" s="32"/>
      <c r="B137" s="102"/>
      <c r="C137" s="103"/>
      <c r="D137" s="103"/>
      <c r="E137" s="103"/>
      <c r="F137" s="103"/>
      <c r="G137" s="104"/>
      <c r="H137" s="32"/>
      <c r="I137" s="27" t="str">
        <f>IF($D137="", "", IFERROR(INDEX('Categories &amp; Budgets'!$K$11:$K$40, MATCH($D137, 'Categories &amp; Budgets'!$B$11:$B$40, 0)), ""))</f>
        <v/>
      </c>
      <c r="J137" s="32"/>
      <c r="K137" s="30" t="str">
        <f>IF($D137="", "", IFERROR(INDEX('Categories &amp; Budgets'!$C$11:$C$40, MATCH($D137, 'Categories &amp; Budgets'!$B$11:$B$40, 0)), ""))</f>
        <v/>
      </c>
      <c r="L137" s="32"/>
      <c r="Q137" s="30" t="str">
        <f>IF(Suppliers!$B137="", "", Suppliers!$B137)</f>
        <v/>
      </c>
      <c r="S137" s="7" t="str">
        <f t="shared" si="3"/>
        <v/>
      </c>
      <c r="U137" s="7" t="str">
        <f t="shared" si="4"/>
        <v/>
      </c>
      <c r="X137" s="79"/>
      <c r="Z137" s="7" t="str">
        <f>IF($D137="", "", COUNTIF('Categories &amp; Budgets'!$B$11:$B$40, $D137))</f>
        <v/>
      </c>
    </row>
    <row r="138" spans="1:26" x14ac:dyDescent="0.25">
      <c r="A138" s="32"/>
      <c r="B138" s="102"/>
      <c r="C138" s="103"/>
      <c r="D138" s="103"/>
      <c r="E138" s="103"/>
      <c r="F138" s="103"/>
      <c r="G138" s="104"/>
      <c r="H138" s="32"/>
      <c r="I138" s="27" t="str">
        <f>IF($D138="", "", IFERROR(INDEX('Categories &amp; Budgets'!$K$11:$K$40, MATCH($D138, 'Categories &amp; Budgets'!$B$11:$B$40, 0)), ""))</f>
        <v/>
      </c>
      <c r="J138" s="32"/>
      <c r="K138" s="30" t="str">
        <f>IF($D138="", "", IFERROR(INDEX('Categories &amp; Budgets'!$C$11:$C$40, MATCH($D138, 'Categories &amp; Budgets'!$B$11:$B$40, 0)), ""))</f>
        <v/>
      </c>
      <c r="L138" s="32"/>
      <c r="Q138" s="30" t="str">
        <f>IF(Suppliers!$B138="", "", Suppliers!$B138)</f>
        <v/>
      </c>
      <c r="S138" s="7" t="str">
        <f t="shared" si="3"/>
        <v/>
      </c>
      <c r="U138" s="7" t="str">
        <f t="shared" si="4"/>
        <v/>
      </c>
      <c r="X138" s="79"/>
      <c r="Z138" s="7" t="str">
        <f>IF($D138="", "", COUNTIF('Categories &amp; Budgets'!$B$11:$B$40, $D138))</f>
        <v/>
      </c>
    </row>
    <row r="139" spans="1:26" x14ac:dyDescent="0.25">
      <c r="A139" s="32"/>
      <c r="B139" s="102"/>
      <c r="C139" s="103"/>
      <c r="D139" s="103"/>
      <c r="E139" s="103"/>
      <c r="F139" s="103"/>
      <c r="G139" s="104"/>
      <c r="H139" s="32"/>
      <c r="I139" s="27" t="str">
        <f>IF($D139="", "", IFERROR(INDEX('Categories &amp; Budgets'!$K$11:$K$40, MATCH($D139, 'Categories &amp; Budgets'!$B$11:$B$40, 0)), ""))</f>
        <v/>
      </c>
      <c r="J139" s="32"/>
      <c r="K139" s="30" t="str">
        <f>IF($D139="", "", IFERROR(INDEX('Categories &amp; Budgets'!$C$11:$C$40, MATCH($D139, 'Categories &amp; Budgets'!$B$11:$B$40, 0)), ""))</f>
        <v/>
      </c>
      <c r="L139" s="32"/>
      <c r="Q139" s="30" t="str">
        <f>IF(Suppliers!$B139="", "", Suppliers!$B139)</f>
        <v/>
      </c>
      <c r="S139" s="7" t="str">
        <f t="shared" si="3"/>
        <v/>
      </c>
      <c r="U139" s="7" t="str">
        <f t="shared" si="4"/>
        <v/>
      </c>
      <c r="X139" s="79"/>
      <c r="Z139" s="7" t="str">
        <f>IF($D139="", "", COUNTIF('Categories &amp; Budgets'!$B$11:$B$40, $D139))</f>
        <v/>
      </c>
    </row>
    <row r="140" spans="1:26" x14ac:dyDescent="0.25">
      <c r="A140" s="32"/>
      <c r="B140" s="102"/>
      <c r="C140" s="103"/>
      <c r="D140" s="103"/>
      <c r="E140" s="103"/>
      <c r="F140" s="103"/>
      <c r="G140" s="104"/>
      <c r="H140" s="32"/>
      <c r="I140" s="27" t="str">
        <f>IF($D140="", "", IFERROR(INDEX('Categories &amp; Budgets'!$K$11:$K$40, MATCH($D140, 'Categories &amp; Budgets'!$B$11:$B$40, 0)), ""))</f>
        <v/>
      </c>
      <c r="J140" s="32"/>
      <c r="K140" s="30" t="str">
        <f>IF($D140="", "", IFERROR(INDEX('Categories &amp; Budgets'!$C$11:$C$40, MATCH($D140, 'Categories &amp; Budgets'!$B$11:$B$40, 0)), ""))</f>
        <v/>
      </c>
      <c r="L140" s="32"/>
      <c r="Q140" s="30" t="str">
        <f>IF(Suppliers!$B140="", "", Suppliers!$B140)</f>
        <v/>
      </c>
      <c r="S140" s="7" t="str">
        <f t="shared" ref="S140:S203" si="5">IF(COUNTIF($B140:$G140, "")=6, "", "X")</f>
        <v/>
      </c>
      <c r="U140" s="7" t="str">
        <f t="shared" ref="U140:U203" si="6">IF($S140="", "", IF($D140="", "X", ""))</f>
        <v/>
      </c>
      <c r="X140" s="79"/>
      <c r="Z140" s="7" t="str">
        <f>IF($D140="", "", COUNTIF('Categories &amp; Budgets'!$B$11:$B$40, $D140))</f>
        <v/>
      </c>
    </row>
    <row r="141" spans="1:26" x14ac:dyDescent="0.25">
      <c r="A141" s="32"/>
      <c r="B141" s="102"/>
      <c r="C141" s="103"/>
      <c r="D141" s="103"/>
      <c r="E141" s="103"/>
      <c r="F141" s="103"/>
      <c r="G141" s="104"/>
      <c r="H141" s="32"/>
      <c r="I141" s="27" t="str">
        <f>IF($D141="", "", IFERROR(INDEX('Categories &amp; Budgets'!$K$11:$K$40, MATCH($D141, 'Categories &amp; Budgets'!$B$11:$B$40, 0)), ""))</f>
        <v/>
      </c>
      <c r="J141" s="32"/>
      <c r="K141" s="30" t="str">
        <f>IF($D141="", "", IFERROR(INDEX('Categories &amp; Budgets'!$C$11:$C$40, MATCH($D141, 'Categories &amp; Budgets'!$B$11:$B$40, 0)), ""))</f>
        <v/>
      </c>
      <c r="L141" s="32"/>
      <c r="Q141" s="30" t="str">
        <f>IF(Suppliers!$B141="", "", Suppliers!$B141)</f>
        <v/>
      </c>
      <c r="S141" s="7" t="str">
        <f t="shared" si="5"/>
        <v/>
      </c>
      <c r="U141" s="7" t="str">
        <f t="shared" si="6"/>
        <v/>
      </c>
      <c r="X141" s="79"/>
      <c r="Z141" s="7" t="str">
        <f>IF($D141="", "", COUNTIF('Categories &amp; Budgets'!$B$11:$B$40, $D141))</f>
        <v/>
      </c>
    </row>
    <row r="142" spans="1:26" x14ac:dyDescent="0.25">
      <c r="A142" s="32"/>
      <c r="B142" s="102"/>
      <c r="C142" s="103"/>
      <c r="D142" s="103"/>
      <c r="E142" s="103"/>
      <c r="F142" s="103"/>
      <c r="G142" s="104"/>
      <c r="H142" s="32"/>
      <c r="I142" s="27" t="str">
        <f>IF($D142="", "", IFERROR(INDEX('Categories &amp; Budgets'!$K$11:$K$40, MATCH($D142, 'Categories &amp; Budgets'!$B$11:$B$40, 0)), ""))</f>
        <v/>
      </c>
      <c r="J142" s="32"/>
      <c r="K142" s="30" t="str">
        <f>IF($D142="", "", IFERROR(INDEX('Categories &amp; Budgets'!$C$11:$C$40, MATCH($D142, 'Categories &amp; Budgets'!$B$11:$B$40, 0)), ""))</f>
        <v/>
      </c>
      <c r="L142" s="32"/>
      <c r="Q142" s="30" t="str">
        <f>IF(Suppliers!$B142="", "", Suppliers!$B142)</f>
        <v/>
      </c>
      <c r="S142" s="7" t="str">
        <f t="shared" si="5"/>
        <v/>
      </c>
      <c r="U142" s="7" t="str">
        <f t="shared" si="6"/>
        <v/>
      </c>
      <c r="X142" s="79"/>
      <c r="Z142" s="7" t="str">
        <f>IF($D142="", "", COUNTIF('Categories &amp; Budgets'!$B$11:$B$40, $D142))</f>
        <v/>
      </c>
    </row>
    <row r="143" spans="1:26" x14ac:dyDescent="0.25">
      <c r="A143" s="32"/>
      <c r="B143" s="102"/>
      <c r="C143" s="103"/>
      <c r="D143" s="103"/>
      <c r="E143" s="103"/>
      <c r="F143" s="103"/>
      <c r="G143" s="104"/>
      <c r="H143" s="32"/>
      <c r="I143" s="27" t="str">
        <f>IF($D143="", "", IFERROR(INDEX('Categories &amp; Budgets'!$K$11:$K$40, MATCH($D143, 'Categories &amp; Budgets'!$B$11:$B$40, 0)), ""))</f>
        <v/>
      </c>
      <c r="J143" s="32"/>
      <c r="K143" s="30" t="str">
        <f>IF($D143="", "", IFERROR(INDEX('Categories &amp; Budgets'!$C$11:$C$40, MATCH($D143, 'Categories &amp; Budgets'!$B$11:$B$40, 0)), ""))</f>
        <v/>
      </c>
      <c r="L143" s="32"/>
      <c r="Q143" s="30" t="str">
        <f>IF(Suppliers!$B143="", "", Suppliers!$B143)</f>
        <v/>
      </c>
      <c r="S143" s="7" t="str">
        <f t="shared" si="5"/>
        <v/>
      </c>
      <c r="U143" s="7" t="str">
        <f t="shared" si="6"/>
        <v/>
      </c>
      <c r="X143" s="79"/>
      <c r="Z143" s="7" t="str">
        <f>IF($D143="", "", COUNTIF('Categories &amp; Budgets'!$B$11:$B$40, $D143))</f>
        <v/>
      </c>
    </row>
    <row r="144" spans="1:26" x14ac:dyDescent="0.25">
      <c r="A144" s="32"/>
      <c r="B144" s="102"/>
      <c r="C144" s="103"/>
      <c r="D144" s="103"/>
      <c r="E144" s="103"/>
      <c r="F144" s="103"/>
      <c r="G144" s="104"/>
      <c r="H144" s="32"/>
      <c r="I144" s="27" t="str">
        <f>IF($D144="", "", IFERROR(INDEX('Categories &amp; Budgets'!$K$11:$K$40, MATCH($D144, 'Categories &amp; Budgets'!$B$11:$B$40, 0)), ""))</f>
        <v/>
      </c>
      <c r="J144" s="32"/>
      <c r="K144" s="30" t="str">
        <f>IF($D144="", "", IFERROR(INDEX('Categories &amp; Budgets'!$C$11:$C$40, MATCH($D144, 'Categories &amp; Budgets'!$B$11:$B$40, 0)), ""))</f>
        <v/>
      </c>
      <c r="L144" s="32"/>
      <c r="Q144" s="30" t="str">
        <f>IF(Suppliers!$B144="", "", Suppliers!$B144)</f>
        <v/>
      </c>
      <c r="S144" s="7" t="str">
        <f t="shared" si="5"/>
        <v/>
      </c>
      <c r="U144" s="7" t="str">
        <f t="shared" si="6"/>
        <v/>
      </c>
      <c r="X144" s="79"/>
      <c r="Z144" s="7" t="str">
        <f>IF($D144="", "", COUNTIF('Categories &amp; Budgets'!$B$11:$B$40, $D144))</f>
        <v/>
      </c>
    </row>
    <row r="145" spans="1:26" x14ac:dyDescent="0.25">
      <c r="A145" s="32"/>
      <c r="B145" s="102"/>
      <c r="C145" s="103"/>
      <c r="D145" s="103"/>
      <c r="E145" s="103"/>
      <c r="F145" s="103"/>
      <c r="G145" s="104"/>
      <c r="H145" s="32"/>
      <c r="I145" s="27" t="str">
        <f>IF($D145="", "", IFERROR(INDEX('Categories &amp; Budgets'!$K$11:$K$40, MATCH($D145, 'Categories &amp; Budgets'!$B$11:$B$40, 0)), ""))</f>
        <v/>
      </c>
      <c r="J145" s="32"/>
      <c r="K145" s="30" t="str">
        <f>IF($D145="", "", IFERROR(INDEX('Categories &amp; Budgets'!$C$11:$C$40, MATCH($D145, 'Categories &amp; Budgets'!$B$11:$B$40, 0)), ""))</f>
        <v/>
      </c>
      <c r="L145" s="32"/>
      <c r="Q145" s="30" t="str">
        <f>IF(Suppliers!$B145="", "", Suppliers!$B145)</f>
        <v/>
      </c>
      <c r="S145" s="7" t="str">
        <f t="shared" si="5"/>
        <v/>
      </c>
      <c r="U145" s="7" t="str">
        <f t="shared" si="6"/>
        <v/>
      </c>
      <c r="X145" s="79"/>
      <c r="Z145" s="7" t="str">
        <f>IF($D145="", "", COUNTIF('Categories &amp; Budgets'!$B$11:$B$40, $D145))</f>
        <v/>
      </c>
    </row>
    <row r="146" spans="1:26" x14ac:dyDescent="0.25">
      <c r="A146" s="32"/>
      <c r="B146" s="102"/>
      <c r="C146" s="103"/>
      <c r="D146" s="103"/>
      <c r="E146" s="103"/>
      <c r="F146" s="103"/>
      <c r="G146" s="104"/>
      <c r="H146" s="32"/>
      <c r="I146" s="27" t="str">
        <f>IF($D146="", "", IFERROR(INDEX('Categories &amp; Budgets'!$K$11:$K$40, MATCH($D146, 'Categories &amp; Budgets'!$B$11:$B$40, 0)), ""))</f>
        <v/>
      </c>
      <c r="J146" s="32"/>
      <c r="K146" s="30" t="str">
        <f>IF($D146="", "", IFERROR(INDEX('Categories &amp; Budgets'!$C$11:$C$40, MATCH($D146, 'Categories &amp; Budgets'!$B$11:$B$40, 0)), ""))</f>
        <v/>
      </c>
      <c r="L146" s="32"/>
      <c r="Q146" s="30" t="str">
        <f>IF(Suppliers!$B146="", "", Suppliers!$B146)</f>
        <v/>
      </c>
      <c r="S146" s="7" t="str">
        <f t="shared" si="5"/>
        <v/>
      </c>
      <c r="U146" s="7" t="str">
        <f t="shared" si="6"/>
        <v/>
      </c>
      <c r="X146" s="79"/>
      <c r="Z146" s="7" t="str">
        <f>IF($D146="", "", COUNTIF('Categories &amp; Budgets'!$B$11:$B$40, $D146))</f>
        <v/>
      </c>
    </row>
    <row r="147" spans="1:26" x14ac:dyDescent="0.25">
      <c r="A147" s="32"/>
      <c r="B147" s="102"/>
      <c r="C147" s="103"/>
      <c r="D147" s="103"/>
      <c r="E147" s="103"/>
      <c r="F147" s="103"/>
      <c r="G147" s="104"/>
      <c r="H147" s="32"/>
      <c r="I147" s="27" t="str">
        <f>IF($D147="", "", IFERROR(INDEX('Categories &amp; Budgets'!$K$11:$K$40, MATCH($D147, 'Categories &amp; Budgets'!$B$11:$B$40, 0)), ""))</f>
        <v/>
      </c>
      <c r="J147" s="32"/>
      <c r="K147" s="30" t="str">
        <f>IF($D147="", "", IFERROR(INDEX('Categories &amp; Budgets'!$C$11:$C$40, MATCH($D147, 'Categories &amp; Budgets'!$B$11:$B$40, 0)), ""))</f>
        <v/>
      </c>
      <c r="L147" s="32"/>
      <c r="Q147" s="30" t="str">
        <f>IF(Suppliers!$B147="", "", Suppliers!$B147)</f>
        <v/>
      </c>
      <c r="S147" s="7" t="str">
        <f t="shared" si="5"/>
        <v/>
      </c>
      <c r="U147" s="7" t="str">
        <f t="shared" si="6"/>
        <v/>
      </c>
      <c r="X147" s="79"/>
      <c r="Z147" s="7" t="str">
        <f>IF($D147="", "", COUNTIF('Categories &amp; Budgets'!$B$11:$B$40, $D147))</f>
        <v/>
      </c>
    </row>
    <row r="148" spans="1:26" x14ac:dyDescent="0.25">
      <c r="A148" s="32"/>
      <c r="B148" s="102"/>
      <c r="C148" s="103"/>
      <c r="D148" s="103"/>
      <c r="E148" s="103"/>
      <c r="F148" s="103"/>
      <c r="G148" s="104"/>
      <c r="H148" s="32"/>
      <c r="I148" s="27" t="str">
        <f>IF($D148="", "", IFERROR(INDEX('Categories &amp; Budgets'!$K$11:$K$40, MATCH($D148, 'Categories &amp; Budgets'!$B$11:$B$40, 0)), ""))</f>
        <v/>
      </c>
      <c r="J148" s="32"/>
      <c r="K148" s="30" t="str">
        <f>IF($D148="", "", IFERROR(INDEX('Categories &amp; Budgets'!$C$11:$C$40, MATCH($D148, 'Categories &amp; Budgets'!$B$11:$B$40, 0)), ""))</f>
        <v/>
      </c>
      <c r="L148" s="32"/>
      <c r="Q148" s="30" t="str">
        <f>IF(Suppliers!$B148="", "", Suppliers!$B148)</f>
        <v/>
      </c>
      <c r="S148" s="7" t="str">
        <f t="shared" si="5"/>
        <v/>
      </c>
      <c r="U148" s="7" t="str">
        <f t="shared" si="6"/>
        <v/>
      </c>
      <c r="X148" s="79"/>
      <c r="Z148" s="7" t="str">
        <f>IF($D148="", "", COUNTIF('Categories &amp; Budgets'!$B$11:$B$40, $D148))</f>
        <v/>
      </c>
    </row>
    <row r="149" spans="1:26" x14ac:dyDescent="0.25">
      <c r="A149" s="32"/>
      <c r="B149" s="102"/>
      <c r="C149" s="103"/>
      <c r="D149" s="103"/>
      <c r="E149" s="103"/>
      <c r="F149" s="103"/>
      <c r="G149" s="104"/>
      <c r="H149" s="32"/>
      <c r="I149" s="27" t="str">
        <f>IF($D149="", "", IFERROR(INDEX('Categories &amp; Budgets'!$K$11:$K$40, MATCH($D149, 'Categories &amp; Budgets'!$B$11:$B$40, 0)), ""))</f>
        <v/>
      </c>
      <c r="J149" s="32"/>
      <c r="K149" s="30" t="str">
        <f>IF($D149="", "", IFERROR(INDEX('Categories &amp; Budgets'!$C$11:$C$40, MATCH($D149, 'Categories &amp; Budgets'!$B$11:$B$40, 0)), ""))</f>
        <v/>
      </c>
      <c r="L149" s="32"/>
      <c r="Q149" s="30" t="str">
        <f>IF(Suppliers!$B149="", "", Suppliers!$B149)</f>
        <v/>
      </c>
      <c r="S149" s="7" t="str">
        <f t="shared" si="5"/>
        <v/>
      </c>
      <c r="U149" s="7" t="str">
        <f t="shared" si="6"/>
        <v/>
      </c>
      <c r="X149" s="79"/>
      <c r="Z149" s="7" t="str">
        <f>IF($D149="", "", COUNTIF('Categories &amp; Budgets'!$B$11:$B$40, $D149))</f>
        <v/>
      </c>
    </row>
    <row r="150" spans="1:26" x14ac:dyDescent="0.25">
      <c r="A150" s="32"/>
      <c r="B150" s="102"/>
      <c r="C150" s="103"/>
      <c r="D150" s="103"/>
      <c r="E150" s="103"/>
      <c r="F150" s="103"/>
      <c r="G150" s="104"/>
      <c r="H150" s="32"/>
      <c r="I150" s="27" t="str">
        <f>IF($D150="", "", IFERROR(INDEX('Categories &amp; Budgets'!$K$11:$K$40, MATCH($D150, 'Categories &amp; Budgets'!$B$11:$B$40, 0)), ""))</f>
        <v/>
      </c>
      <c r="J150" s="32"/>
      <c r="K150" s="30" t="str">
        <f>IF($D150="", "", IFERROR(INDEX('Categories &amp; Budgets'!$C$11:$C$40, MATCH($D150, 'Categories &amp; Budgets'!$B$11:$B$40, 0)), ""))</f>
        <v/>
      </c>
      <c r="L150" s="32"/>
      <c r="Q150" s="30" t="str">
        <f>IF(Suppliers!$B150="", "", Suppliers!$B150)</f>
        <v/>
      </c>
      <c r="S150" s="7" t="str">
        <f t="shared" si="5"/>
        <v/>
      </c>
      <c r="U150" s="7" t="str">
        <f t="shared" si="6"/>
        <v/>
      </c>
      <c r="X150" s="79"/>
      <c r="Z150" s="7" t="str">
        <f>IF($D150="", "", COUNTIF('Categories &amp; Budgets'!$B$11:$B$40, $D150))</f>
        <v/>
      </c>
    </row>
    <row r="151" spans="1:26" x14ac:dyDescent="0.25">
      <c r="A151" s="32"/>
      <c r="B151" s="102"/>
      <c r="C151" s="103"/>
      <c r="D151" s="103"/>
      <c r="E151" s="103"/>
      <c r="F151" s="103"/>
      <c r="G151" s="104"/>
      <c r="H151" s="32"/>
      <c r="I151" s="27" t="str">
        <f>IF($D151="", "", IFERROR(INDEX('Categories &amp; Budgets'!$K$11:$K$40, MATCH($D151, 'Categories &amp; Budgets'!$B$11:$B$40, 0)), ""))</f>
        <v/>
      </c>
      <c r="J151" s="32"/>
      <c r="K151" s="30" t="str">
        <f>IF($D151="", "", IFERROR(INDEX('Categories &amp; Budgets'!$C$11:$C$40, MATCH($D151, 'Categories &amp; Budgets'!$B$11:$B$40, 0)), ""))</f>
        <v/>
      </c>
      <c r="L151" s="32"/>
      <c r="Q151" s="30" t="str">
        <f>IF(Suppliers!$B151="", "", Suppliers!$B151)</f>
        <v/>
      </c>
      <c r="S151" s="7" t="str">
        <f t="shared" si="5"/>
        <v/>
      </c>
      <c r="U151" s="7" t="str">
        <f t="shared" si="6"/>
        <v/>
      </c>
      <c r="X151" s="79"/>
      <c r="Z151" s="7" t="str">
        <f>IF($D151="", "", COUNTIF('Categories &amp; Budgets'!$B$11:$B$40, $D151))</f>
        <v/>
      </c>
    </row>
    <row r="152" spans="1:26" x14ac:dyDescent="0.25">
      <c r="A152" s="32"/>
      <c r="B152" s="102"/>
      <c r="C152" s="103"/>
      <c r="D152" s="103"/>
      <c r="E152" s="103"/>
      <c r="F152" s="103"/>
      <c r="G152" s="104"/>
      <c r="H152" s="32"/>
      <c r="I152" s="27" t="str">
        <f>IF($D152="", "", IFERROR(INDEX('Categories &amp; Budgets'!$K$11:$K$40, MATCH($D152, 'Categories &amp; Budgets'!$B$11:$B$40, 0)), ""))</f>
        <v/>
      </c>
      <c r="J152" s="32"/>
      <c r="K152" s="30" t="str">
        <f>IF($D152="", "", IFERROR(INDEX('Categories &amp; Budgets'!$C$11:$C$40, MATCH($D152, 'Categories &amp; Budgets'!$B$11:$B$40, 0)), ""))</f>
        <v/>
      </c>
      <c r="L152" s="32"/>
      <c r="Q152" s="30" t="str">
        <f>IF(Suppliers!$B152="", "", Suppliers!$B152)</f>
        <v/>
      </c>
      <c r="S152" s="7" t="str">
        <f t="shared" si="5"/>
        <v/>
      </c>
      <c r="U152" s="7" t="str">
        <f t="shared" si="6"/>
        <v/>
      </c>
      <c r="X152" s="79"/>
      <c r="Z152" s="7" t="str">
        <f>IF($D152="", "", COUNTIF('Categories &amp; Budgets'!$B$11:$B$40, $D152))</f>
        <v/>
      </c>
    </row>
    <row r="153" spans="1:26" x14ac:dyDescent="0.25">
      <c r="A153" s="32"/>
      <c r="B153" s="102"/>
      <c r="C153" s="103"/>
      <c r="D153" s="103"/>
      <c r="E153" s="103"/>
      <c r="F153" s="103"/>
      <c r="G153" s="104"/>
      <c r="H153" s="32"/>
      <c r="I153" s="27" t="str">
        <f>IF($D153="", "", IFERROR(INDEX('Categories &amp; Budgets'!$K$11:$K$40, MATCH($D153, 'Categories &amp; Budgets'!$B$11:$B$40, 0)), ""))</f>
        <v/>
      </c>
      <c r="J153" s="32"/>
      <c r="K153" s="30" t="str">
        <f>IF($D153="", "", IFERROR(INDEX('Categories &amp; Budgets'!$C$11:$C$40, MATCH($D153, 'Categories &amp; Budgets'!$B$11:$B$40, 0)), ""))</f>
        <v/>
      </c>
      <c r="L153" s="32"/>
      <c r="Q153" s="30" t="str">
        <f>IF(Suppliers!$B153="", "", Suppliers!$B153)</f>
        <v/>
      </c>
      <c r="S153" s="7" t="str">
        <f t="shared" si="5"/>
        <v/>
      </c>
      <c r="U153" s="7" t="str">
        <f t="shared" si="6"/>
        <v/>
      </c>
      <c r="X153" s="79"/>
      <c r="Z153" s="7" t="str">
        <f>IF($D153="", "", COUNTIF('Categories &amp; Budgets'!$B$11:$B$40, $D153))</f>
        <v/>
      </c>
    </row>
    <row r="154" spans="1:26" x14ac:dyDescent="0.25">
      <c r="A154" s="32"/>
      <c r="B154" s="102"/>
      <c r="C154" s="103"/>
      <c r="D154" s="103"/>
      <c r="E154" s="103"/>
      <c r="F154" s="103"/>
      <c r="G154" s="104"/>
      <c r="H154" s="32"/>
      <c r="I154" s="27" t="str">
        <f>IF($D154="", "", IFERROR(INDEX('Categories &amp; Budgets'!$K$11:$K$40, MATCH($D154, 'Categories &amp; Budgets'!$B$11:$B$40, 0)), ""))</f>
        <v/>
      </c>
      <c r="J154" s="32"/>
      <c r="K154" s="30" t="str">
        <f>IF($D154="", "", IFERROR(INDEX('Categories &amp; Budgets'!$C$11:$C$40, MATCH($D154, 'Categories &amp; Budgets'!$B$11:$B$40, 0)), ""))</f>
        <v/>
      </c>
      <c r="L154" s="32"/>
      <c r="Q154" s="30" t="str">
        <f>IF(Suppliers!$B154="", "", Suppliers!$B154)</f>
        <v/>
      </c>
      <c r="S154" s="7" t="str">
        <f t="shared" si="5"/>
        <v/>
      </c>
      <c r="U154" s="7" t="str">
        <f t="shared" si="6"/>
        <v/>
      </c>
      <c r="X154" s="79"/>
      <c r="Z154" s="7" t="str">
        <f>IF($D154="", "", COUNTIF('Categories &amp; Budgets'!$B$11:$B$40, $D154))</f>
        <v/>
      </c>
    </row>
    <row r="155" spans="1:26" x14ac:dyDescent="0.25">
      <c r="A155" s="32"/>
      <c r="B155" s="102"/>
      <c r="C155" s="103"/>
      <c r="D155" s="103"/>
      <c r="E155" s="103"/>
      <c r="F155" s="103"/>
      <c r="G155" s="104"/>
      <c r="H155" s="32"/>
      <c r="I155" s="27" t="str">
        <f>IF($D155="", "", IFERROR(INDEX('Categories &amp; Budgets'!$K$11:$K$40, MATCH($D155, 'Categories &amp; Budgets'!$B$11:$B$40, 0)), ""))</f>
        <v/>
      </c>
      <c r="J155" s="32"/>
      <c r="K155" s="30" t="str">
        <f>IF($D155="", "", IFERROR(INDEX('Categories &amp; Budgets'!$C$11:$C$40, MATCH($D155, 'Categories &amp; Budgets'!$B$11:$B$40, 0)), ""))</f>
        <v/>
      </c>
      <c r="L155" s="32"/>
      <c r="Q155" s="30" t="str">
        <f>IF(Suppliers!$B155="", "", Suppliers!$B155)</f>
        <v/>
      </c>
      <c r="S155" s="7" t="str">
        <f t="shared" si="5"/>
        <v/>
      </c>
      <c r="U155" s="7" t="str">
        <f t="shared" si="6"/>
        <v/>
      </c>
      <c r="X155" s="79"/>
      <c r="Z155" s="7" t="str">
        <f>IF($D155="", "", COUNTIF('Categories &amp; Budgets'!$B$11:$B$40, $D155))</f>
        <v/>
      </c>
    </row>
    <row r="156" spans="1:26" x14ac:dyDescent="0.25">
      <c r="A156" s="32"/>
      <c r="B156" s="102"/>
      <c r="C156" s="103"/>
      <c r="D156" s="103"/>
      <c r="E156" s="103"/>
      <c r="F156" s="103"/>
      <c r="G156" s="104"/>
      <c r="H156" s="32"/>
      <c r="I156" s="27" t="str">
        <f>IF($D156="", "", IFERROR(INDEX('Categories &amp; Budgets'!$K$11:$K$40, MATCH($D156, 'Categories &amp; Budgets'!$B$11:$B$40, 0)), ""))</f>
        <v/>
      </c>
      <c r="J156" s="32"/>
      <c r="K156" s="30" t="str">
        <f>IF($D156="", "", IFERROR(INDEX('Categories &amp; Budgets'!$C$11:$C$40, MATCH($D156, 'Categories &amp; Budgets'!$B$11:$B$40, 0)), ""))</f>
        <v/>
      </c>
      <c r="L156" s="32"/>
      <c r="Q156" s="30" t="str">
        <f>IF(Suppliers!$B156="", "", Suppliers!$B156)</f>
        <v/>
      </c>
      <c r="S156" s="7" t="str">
        <f t="shared" si="5"/>
        <v/>
      </c>
      <c r="U156" s="7" t="str">
        <f t="shared" si="6"/>
        <v/>
      </c>
      <c r="X156" s="79"/>
      <c r="Z156" s="7" t="str">
        <f>IF($D156="", "", COUNTIF('Categories &amp; Budgets'!$B$11:$B$40, $D156))</f>
        <v/>
      </c>
    </row>
    <row r="157" spans="1:26" x14ac:dyDescent="0.25">
      <c r="A157" s="32"/>
      <c r="B157" s="102"/>
      <c r="C157" s="103"/>
      <c r="D157" s="103"/>
      <c r="E157" s="103"/>
      <c r="F157" s="103"/>
      <c r="G157" s="104"/>
      <c r="H157" s="32"/>
      <c r="I157" s="27" t="str">
        <f>IF($D157="", "", IFERROR(INDEX('Categories &amp; Budgets'!$K$11:$K$40, MATCH($D157, 'Categories &amp; Budgets'!$B$11:$B$40, 0)), ""))</f>
        <v/>
      </c>
      <c r="J157" s="32"/>
      <c r="K157" s="30" t="str">
        <f>IF($D157="", "", IFERROR(INDEX('Categories &amp; Budgets'!$C$11:$C$40, MATCH($D157, 'Categories &amp; Budgets'!$B$11:$B$40, 0)), ""))</f>
        <v/>
      </c>
      <c r="L157" s="32"/>
      <c r="Q157" s="30" t="str">
        <f>IF(Suppliers!$B157="", "", Suppliers!$B157)</f>
        <v/>
      </c>
      <c r="S157" s="7" t="str">
        <f t="shared" si="5"/>
        <v/>
      </c>
      <c r="U157" s="7" t="str">
        <f t="shared" si="6"/>
        <v/>
      </c>
      <c r="X157" s="79"/>
      <c r="Z157" s="7" t="str">
        <f>IF($D157="", "", COUNTIF('Categories &amp; Budgets'!$B$11:$B$40, $D157))</f>
        <v/>
      </c>
    </row>
    <row r="158" spans="1:26" x14ac:dyDescent="0.25">
      <c r="A158" s="32"/>
      <c r="B158" s="102"/>
      <c r="C158" s="103"/>
      <c r="D158" s="103"/>
      <c r="E158" s="103"/>
      <c r="F158" s="103"/>
      <c r="G158" s="104"/>
      <c r="H158" s="32"/>
      <c r="I158" s="27" t="str">
        <f>IF($D158="", "", IFERROR(INDEX('Categories &amp; Budgets'!$K$11:$K$40, MATCH($D158, 'Categories &amp; Budgets'!$B$11:$B$40, 0)), ""))</f>
        <v/>
      </c>
      <c r="J158" s="32"/>
      <c r="K158" s="30" t="str">
        <f>IF($D158="", "", IFERROR(INDEX('Categories &amp; Budgets'!$C$11:$C$40, MATCH($D158, 'Categories &amp; Budgets'!$B$11:$B$40, 0)), ""))</f>
        <v/>
      </c>
      <c r="L158" s="32"/>
      <c r="Q158" s="30" t="str">
        <f>IF(Suppliers!$B158="", "", Suppliers!$B158)</f>
        <v/>
      </c>
      <c r="S158" s="7" t="str">
        <f t="shared" si="5"/>
        <v/>
      </c>
      <c r="U158" s="7" t="str">
        <f t="shared" si="6"/>
        <v/>
      </c>
      <c r="X158" s="79"/>
      <c r="Z158" s="7" t="str">
        <f>IF($D158="", "", COUNTIF('Categories &amp; Budgets'!$B$11:$B$40, $D158))</f>
        <v/>
      </c>
    </row>
    <row r="159" spans="1:26" x14ac:dyDescent="0.25">
      <c r="A159" s="32"/>
      <c r="B159" s="102"/>
      <c r="C159" s="103"/>
      <c r="D159" s="103"/>
      <c r="E159" s="103"/>
      <c r="F159" s="103"/>
      <c r="G159" s="104"/>
      <c r="H159" s="32"/>
      <c r="I159" s="27" t="str">
        <f>IF($D159="", "", IFERROR(INDEX('Categories &amp; Budgets'!$K$11:$K$40, MATCH($D159, 'Categories &amp; Budgets'!$B$11:$B$40, 0)), ""))</f>
        <v/>
      </c>
      <c r="J159" s="32"/>
      <c r="K159" s="30" t="str">
        <f>IF($D159="", "", IFERROR(INDEX('Categories &amp; Budgets'!$C$11:$C$40, MATCH($D159, 'Categories &amp; Budgets'!$B$11:$B$40, 0)), ""))</f>
        <v/>
      </c>
      <c r="L159" s="32"/>
      <c r="Q159" s="30" t="str">
        <f>IF(Suppliers!$B159="", "", Suppliers!$B159)</f>
        <v/>
      </c>
      <c r="S159" s="7" t="str">
        <f t="shared" si="5"/>
        <v/>
      </c>
      <c r="U159" s="7" t="str">
        <f t="shared" si="6"/>
        <v/>
      </c>
      <c r="X159" s="79"/>
      <c r="Z159" s="7" t="str">
        <f>IF($D159="", "", COUNTIF('Categories &amp; Budgets'!$B$11:$B$40, $D159))</f>
        <v/>
      </c>
    </row>
    <row r="160" spans="1:26" x14ac:dyDescent="0.25">
      <c r="A160" s="32"/>
      <c r="B160" s="102"/>
      <c r="C160" s="103"/>
      <c r="D160" s="103"/>
      <c r="E160" s="103"/>
      <c r="F160" s="103"/>
      <c r="G160" s="104"/>
      <c r="H160" s="32"/>
      <c r="I160" s="27" t="str">
        <f>IF($D160="", "", IFERROR(INDEX('Categories &amp; Budgets'!$K$11:$K$40, MATCH($D160, 'Categories &amp; Budgets'!$B$11:$B$40, 0)), ""))</f>
        <v/>
      </c>
      <c r="J160" s="32"/>
      <c r="K160" s="30" t="str">
        <f>IF($D160="", "", IFERROR(INDEX('Categories &amp; Budgets'!$C$11:$C$40, MATCH($D160, 'Categories &amp; Budgets'!$B$11:$B$40, 0)), ""))</f>
        <v/>
      </c>
      <c r="L160" s="32"/>
      <c r="Q160" s="30" t="str">
        <f>IF(Suppliers!$B160="", "", Suppliers!$B160)</f>
        <v/>
      </c>
      <c r="S160" s="7" t="str">
        <f t="shared" si="5"/>
        <v/>
      </c>
      <c r="U160" s="7" t="str">
        <f t="shared" si="6"/>
        <v/>
      </c>
      <c r="X160" s="79"/>
      <c r="Z160" s="7" t="str">
        <f>IF($D160="", "", COUNTIF('Categories &amp; Budgets'!$B$11:$B$40, $D160))</f>
        <v/>
      </c>
    </row>
    <row r="161" spans="1:26" x14ac:dyDescent="0.25">
      <c r="A161" s="32"/>
      <c r="B161" s="102"/>
      <c r="C161" s="103"/>
      <c r="D161" s="103"/>
      <c r="E161" s="103"/>
      <c r="F161" s="103"/>
      <c r="G161" s="104"/>
      <c r="H161" s="32"/>
      <c r="I161" s="27" t="str">
        <f>IF($D161="", "", IFERROR(INDEX('Categories &amp; Budgets'!$K$11:$K$40, MATCH($D161, 'Categories &amp; Budgets'!$B$11:$B$40, 0)), ""))</f>
        <v/>
      </c>
      <c r="J161" s="32"/>
      <c r="K161" s="30" t="str">
        <f>IF($D161="", "", IFERROR(INDEX('Categories &amp; Budgets'!$C$11:$C$40, MATCH($D161, 'Categories &amp; Budgets'!$B$11:$B$40, 0)), ""))</f>
        <v/>
      </c>
      <c r="L161" s="32"/>
      <c r="Q161" s="30" t="str">
        <f>IF(Suppliers!$B161="", "", Suppliers!$B161)</f>
        <v/>
      </c>
      <c r="S161" s="7" t="str">
        <f t="shared" si="5"/>
        <v/>
      </c>
      <c r="U161" s="7" t="str">
        <f t="shared" si="6"/>
        <v/>
      </c>
      <c r="X161" s="79"/>
      <c r="Z161" s="7" t="str">
        <f>IF($D161="", "", COUNTIF('Categories &amp; Budgets'!$B$11:$B$40, $D161))</f>
        <v/>
      </c>
    </row>
    <row r="162" spans="1:26" x14ac:dyDescent="0.25">
      <c r="A162" s="32"/>
      <c r="B162" s="102"/>
      <c r="C162" s="103"/>
      <c r="D162" s="103"/>
      <c r="E162" s="103"/>
      <c r="F162" s="103"/>
      <c r="G162" s="104"/>
      <c r="H162" s="32"/>
      <c r="I162" s="27" t="str">
        <f>IF($D162="", "", IFERROR(INDEX('Categories &amp; Budgets'!$K$11:$K$40, MATCH($D162, 'Categories &amp; Budgets'!$B$11:$B$40, 0)), ""))</f>
        <v/>
      </c>
      <c r="J162" s="32"/>
      <c r="K162" s="30" t="str">
        <f>IF($D162="", "", IFERROR(INDEX('Categories &amp; Budgets'!$C$11:$C$40, MATCH($D162, 'Categories &amp; Budgets'!$B$11:$B$40, 0)), ""))</f>
        <v/>
      </c>
      <c r="L162" s="32"/>
      <c r="Q162" s="30" t="str">
        <f>IF(Suppliers!$B162="", "", Suppliers!$B162)</f>
        <v/>
      </c>
      <c r="S162" s="7" t="str">
        <f t="shared" si="5"/>
        <v/>
      </c>
      <c r="U162" s="7" t="str">
        <f t="shared" si="6"/>
        <v/>
      </c>
      <c r="X162" s="79"/>
      <c r="Z162" s="7" t="str">
        <f>IF($D162="", "", COUNTIF('Categories &amp; Budgets'!$B$11:$B$40, $D162))</f>
        <v/>
      </c>
    </row>
    <row r="163" spans="1:26" x14ac:dyDescent="0.25">
      <c r="A163" s="32"/>
      <c r="B163" s="102"/>
      <c r="C163" s="103"/>
      <c r="D163" s="103"/>
      <c r="E163" s="103"/>
      <c r="F163" s="103"/>
      <c r="G163" s="104"/>
      <c r="H163" s="32"/>
      <c r="I163" s="27" t="str">
        <f>IF($D163="", "", IFERROR(INDEX('Categories &amp; Budgets'!$K$11:$K$40, MATCH($D163, 'Categories &amp; Budgets'!$B$11:$B$40, 0)), ""))</f>
        <v/>
      </c>
      <c r="J163" s="32"/>
      <c r="K163" s="30" t="str">
        <f>IF($D163="", "", IFERROR(INDEX('Categories &amp; Budgets'!$C$11:$C$40, MATCH($D163, 'Categories &amp; Budgets'!$B$11:$B$40, 0)), ""))</f>
        <v/>
      </c>
      <c r="L163" s="32"/>
      <c r="Q163" s="30" t="str">
        <f>IF(Suppliers!$B163="", "", Suppliers!$B163)</f>
        <v/>
      </c>
      <c r="S163" s="7" t="str">
        <f t="shared" si="5"/>
        <v/>
      </c>
      <c r="U163" s="7" t="str">
        <f t="shared" si="6"/>
        <v/>
      </c>
      <c r="X163" s="79"/>
      <c r="Z163" s="7" t="str">
        <f>IF($D163="", "", COUNTIF('Categories &amp; Budgets'!$B$11:$B$40, $D163))</f>
        <v/>
      </c>
    </row>
    <row r="164" spans="1:26" x14ac:dyDescent="0.25">
      <c r="A164" s="32"/>
      <c r="B164" s="102"/>
      <c r="C164" s="103"/>
      <c r="D164" s="103"/>
      <c r="E164" s="103"/>
      <c r="F164" s="103"/>
      <c r="G164" s="104"/>
      <c r="H164" s="32"/>
      <c r="I164" s="27" t="str">
        <f>IF($D164="", "", IFERROR(INDEX('Categories &amp; Budgets'!$K$11:$K$40, MATCH($D164, 'Categories &amp; Budgets'!$B$11:$B$40, 0)), ""))</f>
        <v/>
      </c>
      <c r="J164" s="32"/>
      <c r="K164" s="30" t="str">
        <f>IF($D164="", "", IFERROR(INDEX('Categories &amp; Budgets'!$C$11:$C$40, MATCH($D164, 'Categories &amp; Budgets'!$B$11:$B$40, 0)), ""))</f>
        <v/>
      </c>
      <c r="L164" s="32"/>
      <c r="Q164" s="30" t="str">
        <f>IF(Suppliers!$B164="", "", Suppliers!$B164)</f>
        <v/>
      </c>
      <c r="S164" s="7" t="str">
        <f t="shared" si="5"/>
        <v/>
      </c>
      <c r="U164" s="7" t="str">
        <f t="shared" si="6"/>
        <v/>
      </c>
      <c r="X164" s="79"/>
      <c r="Z164" s="7" t="str">
        <f>IF($D164="", "", COUNTIF('Categories &amp; Budgets'!$B$11:$B$40, $D164))</f>
        <v/>
      </c>
    </row>
    <row r="165" spans="1:26" x14ac:dyDescent="0.25">
      <c r="A165" s="32"/>
      <c r="B165" s="102"/>
      <c r="C165" s="103"/>
      <c r="D165" s="103"/>
      <c r="E165" s="103"/>
      <c r="F165" s="103"/>
      <c r="G165" s="104"/>
      <c r="H165" s="32"/>
      <c r="I165" s="27" t="str">
        <f>IF($D165="", "", IFERROR(INDEX('Categories &amp; Budgets'!$K$11:$K$40, MATCH($D165, 'Categories &amp; Budgets'!$B$11:$B$40, 0)), ""))</f>
        <v/>
      </c>
      <c r="J165" s="32"/>
      <c r="K165" s="30" t="str">
        <f>IF($D165="", "", IFERROR(INDEX('Categories &amp; Budgets'!$C$11:$C$40, MATCH($D165, 'Categories &amp; Budgets'!$B$11:$B$40, 0)), ""))</f>
        <v/>
      </c>
      <c r="L165" s="32"/>
      <c r="Q165" s="30" t="str">
        <f>IF(Suppliers!$B165="", "", Suppliers!$B165)</f>
        <v/>
      </c>
      <c r="S165" s="7" t="str">
        <f t="shared" si="5"/>
        <v/>
      </c>
      <c r="U165" s="7" t="str">
        <f t="shared" si="6"/>
        <v/>
      </c>
      <c r="X165" s="79"/>
      <c r="Z165" s="7" t="str">
        <f>IF($D165="", "", COUNTIF('Categories &amp; Budgets'!$B$11:$B$40, $D165))</f>
        <v/>
      </c>
    </row>
    <row r="166" spans="1:26" x14ac:dyDescent="0.25">
      <c r="A166" s="32"/>
      <c r="B166" s="102"/>
      <c r="C166" s="103"/>
      <c r="D166" s="103"/>
      <c r="E166" s="103"/>
      <c r="F166" s="103"/>
      <c r="G166" s="104"/>
      <c r="H166" s="32"/>
      <c r="I166" s="27" t="str">
        <f>IF($D166="", "", IFERROR(INDEX('Categories &amp; Budgets'!$K$11:$K$40, MATCH($D166, 'Categories &amp; Budgets'!$B$11:$B$40, 0)), ""))</f>
        <v/>
      </c>
      <c r="J166" s="32"/>
      <c r="K166" s="30" t="str">
        <f>IF($D166="", "", IFERROR(INDEX('Categories &amp; Budgets'!$C$11:$C$40, MATCH($D166, 'Categories &amp; Budgets'!$B$11:$B$40, 0)), ""))</f>
        <v/>
      </c>
      <c r="L166" s="32"/>
      <c r="Q166" s="30" t="str">
        <f>IF(Suppliers!$B166="", "", Suppliers!$B166)</f>
        <v/>
      </c>
      <c r="S166" s="7" t="str">
        <f t="shared" si="5"/>
        <v/>
      </c>
      <c r="U166" s="7" t="str">
        <f t="shared" si="6"/>
        <v/>
      </c>
      <c r="X166" s="79"/>
      <c r="Z166" s="7" t="str">
        <f>IF($D166="", "", COUNTIF('Categories &amp; Budgets'!$B$11:$B$40, $D166))</f>
        <v/>
      </c>
    </row>
    <row r="167" spans="1:26" x14ac:dyDescent="0.25">
      <c r="A167" s="32"/>
      <c r="B167" s="102"/>
      <c r="C167" s="103"/>
      <c r="D167" s="103"/>
      <c r="E167" s="103"/>
      <c r="F167" s="103"/>
      <c r="G167" s="104"/>
      <c r="H167" s="32"/>
      <c r="I167" s="27" t="str">
        <f>IF($D167="", "", IFERROR(INDEX('Categories &amp; Budgets'!$K$11:$K$40, MATCH($D167, 'Categories &amp; Budgets'!$B$11:$B$40, 0)), ""))</f>
        <v/>
      </c>
      <c r="J167" s="32"/>
      <c r="K167" s="30" t="str">
        <f>IF($D167="", "", IFERROR(INDEX('Categories &amp; Budgets'!$C$11:$C$40, MATCH($D167, 'Categories &amp; Budgets'!$B$11:$B$40, 0)), ""))</f>
        <v/>
      </c>
      <c r="L167" s="32"/>
      <c r="Q167" s="30" t="str">
        <f>IF(Suppliers!$B167="", "", Suppliers!$B167)</f>
        <v/>
      </c>
      <c r="S167" s="7" t="str">
        <f t="shared" si="5"/>
        <v/>
      </c>
      <c r="U167" s="7" t="str">
        <f t="shared" si="6"/>
        <v/>
      </c>
      <c r="X167" s="79"/>
      <c r="Z167" s="7" t="str">
        <f>IF($D167="", "", COUNTIF('Categories &amp; Budgets'!$B$11:$B$40, $D167))</f>
        <v/>
      </c>
    </row>
    <row r="168" spans="1:26" x14ac:dyDescent="0.25">
      <c r="A168" s="32"/>
      <c r="B168" s="102"/>
      <c r="C168" s="103"/>
      <c r="D168" s="103"/>
      <c r="E168" s="103"/>
      <c r="F168" s="103"/>
      <c r="G168" s="104"/>
      <c r="H168" s="32"/>
      <c r="I168" s="27" t="str">
        <f>IF($D168="", "", IFERROR(INDEX('Categories &amp; Budgets'!$K$11:$K$40, MATCH($D168, 'Categories &amp; Budgets'!$B$11:$B$40, 0)), ""))</f>
        <v/>
      </c>
      <c r="J168" s="32"/>
      <c r="K168" s="30" t="str">
        <f>IF($D168="", "", IFERROR(INDEX('Categories &amp; Budgets'!$C$11:$C$40, MATCH($D168, 'Categories &amp; Budgets'!$B$11:$B$40, 0)), ""))</f>
        <v/>
      </c>
      <c r="L168" s="32"/>
      <c r="Q168" s="30" t="str">
        <f>IF(Suppliers!$B168="", "", Suppliers!$B168)</f>
        <v/>
      </c>
      <c r="S168" s="7" t="str">
        <f t="shared" si="5"/>
        <v/>
      </c>
      <c r="U168" s="7" t="str">
        <f t="shared" si="6"/>
        <v/>
      </c>
      <c r="X168" s="79"/>
      <c r="Z168" s="7" t="str">
        <f>IF($D168="", "", COUNTIF('Categories &amp; Budgets'!$B$11:$B$40, $D168))</f>
        <v/>
      </c>
    </row>
    <row r="169" spans="1:26" x14ac:dyDescent="0.25">
      <c r="A169" s="32"/>
      <c r="B169" s="102"/>
      <c r="C169" s="103"/>
      <c r="D169" s="103"/>
      <c r="E169" s="103"/>
      <c r="F169" s="103"/>
      <c r="G169" s="104"/>
      <c r="H169" s="32"/>
      <c r="I169" s="27" t="str">
        <f>IF($D169="", "", IFERROR(INDEX('Categories &amp; Budgets'!$K$11:$K$40, MATCH($D169, 'Categories &amp; Budgets'!$B$11:$B$40, 0)), ""))</f>
        <v/>
      </c>
      <c r="J169" s="32"/>
      <c r="K169" s="30" t="str">
        <f>IF($D169="", "", IFERROR(INDEX('Categories &amp; Budgets'!$C$11:$C$40, MATCH($D169, 'Categories &amp; Budgets'!$B$11:$B$40, 0)), ""))</f>
        <v/>
      </c>
      <c r="L169" s="32"/>
      <c r="Q169" s="30" t="str">
        <f>IF(Suppliers!$B169="", "", Suppliers!$B169)</f>
        <v/>
      </c>
      <c r="S169" s="7" t="str">
        <f t="shared" si="5"/>
        <v/>
      </c>
      <c r="U169" s="7" t="str">
        <f t="shared" si="6"/>
        <v/>
      </c>
      <c r="X169" s="79"/>
      <c r="Z169" s="7" t="str">
        <f>IF($D169="", "", COUNTIF('Categories &amp; Budgets'!$B$11:$B$40, $D169))</f>
        <v/>
      </c>
    </row>
    <row r="170" spans="1:26" x14ac:dyDescent="0.25">
      <c r="A170" s="32"/>
      <c r="B170" s="102"/>
      <c r="C170" s="103"/>
      <c r="D170" s="103"/>
      <c r="E170" s="103"/>
      <c r="F170" s="103"/>
      <c r="G170" s="104"/>
      <c r="H170" s="32"/>
      <c r="I170" s="27" t="str">
        <f>IF($D170="", "", IFERROR(INDEX('Categories &amp; Budgets'!$K$11:$K$40, MATCH($D170, 'Categories &amp; Budgets'!$B$11:$B$40, 0)), ""))</f>
        <v/>
      </c>
      <c r="J170" s="32"/>
      <c r="K170" s="30" t="str">
        <f>IF($D170="", "", IFERROR(INDEX('Categories &amp; Budgets'!$C$11:$C$40, MATCH($D170, 'Categories &amp; Budgets'!$B$11:$B$40, 0)), ""))</f>
        <v/>
      </c>
      <c r="L170" s="32"/>
      <c r="Q170" s="30" t="str">
        <f>IF(Suppliers!$B170="", "", Suppliers!$B170)</f>
        <v/>
      </c>
      <c r="S170" s="7" t="str">
        <f t="shared" si="5"/>
        <v/>
      </c>
      <c r="U170" s="7" t="str">
        <f t="shared" si="6"/>
        <v/>
      </c>
      <c r="X170" s="79"/>
      <c r="Z170" s="7" t="str">
        <f>IF($D170="", "", COUNTIF('Categories &amp; Budgets'!$B$11:$B$40, $D170))</f>
        <v/>
      </c>
    </row>
    <row r="171" spans="1:26" x14ac:dyDescent="0.25">
      <c r="A171" s="32"/>
      <c r="B171" s="102"/>
      <c r="C171" s="103"/>
      <c r="D171" s="103"/>
      <c r="E171" s="103"/>
      <c r="F171" s="103"/>
      <c r="G171" s="104"/>
      <c r="H171" s="32"/>
      <c r="I171" s="27" t="str">
        <f>IF($D171="", "", IFERROR(INDEX('Categories &amp; Budgets'!$K$11:$K$40, MATCH($D171, 'Categories &amp; Budgets'!$B$11:$B$40, 0)), ""))</f>
        <v/>
      </c>
      <c r="J171" s="32"/>
      <c r="K171" s="30" t="str">
        <f>IF($D171="", "", IFERROR(INDEX('Categories &amp; Budgets'!$C$11:$C$40, MATCH($D171, 'Categories &amp; Budgets'!$B$11:$B$40, 0)), ""))</f>
        <v/>
      </c>
      <c r="L171" s="32"/>
      <c r="Q171" s="30" t="str">
        <f>IF(Suppliers!$B171="", "", Suppliers!$B171)</f>
        <v/>
      </c>
      <c r="S171" s="7" t="str">
        <f t="shared" si="5"/>
        <v/>
      </c>
      <c r="U171" s="7" t="str">
        <f t="shared" si="6"/>
        <v/>
      </c>
      <c r="X171" s="79"/>
      <c r="Z171" s="7" t="str">
        <f>IF($D171="", "", COUNTIF('Categories &amp; Budgets'!$B$11:$B$40, $D171))</f>
        <v/>
      </c>
    </row>
    <row r="172" spans="1:26" x14ac:dyDescent="0.25">
      <c r="A172" s="32"/>
      <c r="B172" s="102"/>
      <c r="C172" s="103"/>
      <c r="D172" s="103"/>
      <c r="E172" s="103"/>
      <c r="F172" s="103"/>
      <c r="G172" s="104"/>
      <c r="H172" s="32"/>
      <c r="I172" s="27" t="str">
        <f>IF($D172="", "", IFERROR(INDEX('Categories &amp; Budgets'!$K$11:$K$40, MATCH($D172, 'Categories &amp; Budgets'!$B$11:$B$40, 0)), ""))</f>
        <v/>
      </c>
      <c r="J172" s="32"/>
      <c r="K172" s="30" t="str">
        <f>IF($D172="", "", IFERROR(INDEX('Categories &amp; Budgets'!$C$11:$C$40, MATCH($D172, 'Categories &amp; Budgets'!$B$11:$B$40, 0)), ""))</f>
        <v/>
      </c>
      <c r="L172" s="32"/>
      <c r="Q172" s="30" t="str">
        <f>IF(Suppliers!$B172="", "", Suppliers!$B172)</f>
        <v/>
      </c>
      <c r="S172" s="7" t="str">
        <f t="shared" si="5"/>
        <v/>
      </c>
      <c r="U172" s="7" t="str">
        <f t="shared" si="6"/>
        <v/>
      </c>
      <c r="X172" s="79"/>
      <c r="Z172" s="7" t="str">
        <f>IF($D172="", "", COUNTIF('Categories &amp; Budgets'!$B$11:$B$40, $D172))</f>
        <v/>
      </c>
    </row>
    <row r="173" spans="1:26" x14ac:dyDescent="0.25">
      <c r="A173" s="32"/>
      <c r="B173" s="102"/>
      <c r="C173" s="103"/>
      <c r="D173" s="103"/>
      <c r="E173" s="103"/>
      <c r="F173" s="103"/>
      <c r="G173" s="104"/>
      <c r="H173" s="32"/>
      <c r="I173" s="27" t="str">
        <f>IF($D173="", "", IFERROR(INDEX('Categories &amp; Budgets'!$K$11:$K$40, MATCH($D173, 'Categories &amp; Budgets'!$B$11:$B$40, 0)), ""))</f>
        <v/>
      </c>
      <c r="J173" s="32"/>
      <c r="K173" s="30" t="str">
        <f>IF($D173="", "", IFERROR(INDEX('Categories &amp; Budgets'!$C$11:$C$40, MATCH($D173, 'Categories &amp; Budgets'!$B$11:$B$40, 0)), ""))</f>
        <v/>
      </c>
      <c r="L173" s="32"/>
      <c r="Q173" s="30" t="str">
        <f>IF(Suppliers!$B173="", "", Suppliers!$B173)</f>
        <v/>
      </c>
      <c r="S173" s="7" t="str">
        <f t="shared" si="5"/>
        <v/>
      </c>
      <c r="U173" s="7" t="str">
        <f t="shared" si="6"/>
        <v/>
      </c>
      <c r="X173" s="79"/>
      <c r="Z173" s="7" t="str">
        <f>IF($D173="", "", COUNTIF('Categories &amp; Budgets'!$B$11:$B$40, $D173))</f>
        <v/>
      </c>
    </row>
    <row r="174" spans="1:26" x14ac:dyDescent="0.25">
      <c r="A174" s="32"/>
      <c r="B174" s="102"/>
      <c r="C174" s="103"/>
      <c r="D174" s="103"/>
      <c r="E174" s="103"/>
      <c r="F174" s="103"/>
      <c r="G174" s="104"/>
      <c r="H174" s="32"/>
      <c r="I174" s="27" t="str">
        <f>IF($D174="", "", IFERROR(INDEX('Categories &amp; Budgets'!$K$11:$K$40, MATCH($D174, 'Categories &amp; Budgets'!$B$11:$B$40, 0)), ""))</f>
        <v/>
      </c>
      <c r="J174" s="32"/>
      <c r="K174" s="30" t="str">
        <f>IF($D174="", "", IFERROR(INDEX('Categories &amp; Budgets'!$C$11:$C$40, MATCH($D174, 'Categories &amp; Budgets'!$B$11:$B$40, 0)), ""))</f>
        <v/>
      </c>
      <c r="L174" s="32"/>
      <c r="Q174" s="30" t="str">
        <f>IF(Suppliers!$B174="", "", Suppliers!$B174)</f>
        <v/>
      </c>
      <c r="S174" s="7" t="str">
        <f t="shared" si="5"/>
        <v/>
      </c>
      <c r="U174" s="7" t="str">
        <f t="shared" si="6"/>
        <v/>
      </c>
      <c r="X174" s="79"/>
      <c r="Z174" s="7" t="str">
        <f>IF($D174="", "", COUNTIF('Categories &amp; Budgets'!$B$11:$B$40, $D174))</f>
        <v/>
      </c>
    </row>
    <row r="175" spans="1:26" x14ac:dyDescent="0.25">
      <c r="A175" s="32"/>
      <c r="B175" s="102"/>
      <c r="C175" s="103"/>
      <c r="D175" s="103"/>
      <c r="E175" s="103"/>
      <c r="F175" s="103"/>
      <c r="G175" s="104"/>
      <c r="H175" s="32"/>
      <c r="I175" s="27" t="str">
        <f>IF($D175="", "", IFERROR(INDEX('Categories &amp; Budgets'!$K$11:$K$40, MATCH($D175, 'Categories &amp; Budgets'!$B$11:$B$40, 0)), ""))</f>
        <v/>
      </c>
      <c r="J175" s="32"/>
      <c r="K175" s="30" t="str">
        <f>IF($D175="", "", IFERROR(INDEX('Categories &amp; Budgets'!$C$11:$C$40, MATCH($D175, 'Categories &amp; Budgets'!$B$11:$B$40, 0)), ""))</f>
        <v/>
      </c>
      <c r="L175" s="32"/>
      <c r="Q175" s="30" t="str">
        <f>IF(Suppliers!$B175="", "", Suppliers!$B175)</f>
        <v/>
      </c>
      <c r="S175" s="7" t="str">
        <f t="shared" si="5"/>
        <v/>
      </c>
      <c r="U175" s="7" t="str">
        <f t="shared" si="6"/>
        <v/>
      </c>
      <c r="X175" s="79"/>
      <c r="Z175" s="7" t="str">
        <f>IF($D175="", "", COUNTIF('Categories &amp; Budgets'!$B$11:$B$40, $D175))</f>
        <v/>
      </c>
    </row>
    <row r="176" spans="1:26" x14ac:dyDescent="0.25">
      <c r="A176" s="32"/>
      <c r="B176" s="102"/>
      <c r="C176" s="103"/>
      <c r="D176" s="103"/>
      <c r="E176" s="103"/>
      <c r="F176" s="103"/>
      <c r="G176" s="104"/>
      <c r="H176" s="32"/>
      <c r="I176" s="27" t="str">
        <f>IF($D176="", "", IFERROR(INDEX('Categories &amp; Budgets'!$K$11:$K$40, MATCH($D176, 'Categories &amp; Budgets'!$B$11:$B$40, 0)), ""))</f>
        <v/>
      </c>
      <c r="J176" s="32"/>
      <c r="K176" s="30" t="str">
        <f>IF($D176="", "", IFERROR(INDEX('Categories &amp; Budgets'!$C$11:$C$40, MATCH($D176, 'Categories &amp; Budgets'!$B$11:$B$40, 0)), ""))</f>
        <v/>
      </c>
      <c r="L176" s="32"/>
      <c r="Q176" s="30" t="str">
        <f>IF(Suppliers!$B176="", "", Suppliers!$B176)</f>
        <v/>
      </c>
      <c r="S176" s="7" t="str">
        <f t="shared" si="5"/>
        <v/>
      </c>
      <c r="U176" s="7" t="str">
        <f t="shared" si="6"/>
        <v/>
      </c>
      <c r="X176" s="79"/>
      <c r="Z176" s="7" t="str">
        <f>IF($D176="", "", COUNTIF('Categories &amp; Budgets'!$B$11:$B$40, $D176))</f>
        <v/>
      </c>
    </row>
    <row r="177" spans="1:26" x14ac:dyDescent="0.25">
      <c r="A177" s="32"/>
      <c r="B177" s="102"/>
      <c r="C177" s="103"/>
      <c r="D177" s="103"/>
      <c r="E177" s="103"/>
      <c r="F177" s="103"/>
      <c r="G177" s="104"/>
      <c r="H177" s="32"/>
      <c r="I177" s="27" t="str">
        <f>IF($D177="", "", IFERROR(INDEX('Categories &amp; Budgets'!$K$11:$K$40, MATCH($D177, 'Categories &amp; Budgets'!$B$11:$B$40, 0)), ""))</f>
        <v/>
      </c>
      <c r="J177" s="32"/>
      <c r="K177" s="30" t="str">
        <f>IF($D177="", "", IFERROR(INDEX('Categories &amp; Budgets'!$C$11:$C$40, MATCH($D177, 'Categories &amp; Budgets'!$B$11:$B$40, 0)), ""))</f>
        <v/>
      </c>
      <c r="L177" s="32"/>
      <c r="Q177" s="30" t="str">
        <f>IF(Suppliers!$B177="", "", Suppliers!$B177)</f>
        <v/>
      </c>
      <c r="S177" s="7" t="str">
        <f t="shared" si="5"/>
        <v/>
      </c>
      <c r="U177" s="7" t="str">
        <f t="shared" si="6"/>
        <v/>
      </c>
      <c r="X177" s="79"/>
      <c r="Z177" s="7" t="str">
        <f>IF($D177="", "", COUNTIF('Categories &amp; Budgets'!$B$11:$B$40, $D177))</f>
        <v/>
      </c>
    </row>
    <row r="178" spans="1:26" x14ac:dyDescent="0.25">
      <c r="A178" s="32"/>
      <c r="B178" s="102"/>
      <c r="C178" s="103"/>
      <c r="D178" s="103"/>
      <c r="E178" s="103"/>
      <c r="F178" s="103"/>
      <c r="G178" s="104"/>
      <c r="H178" s="32"/>
      <c r="I178" s="27" t="str">
        <f>IF($D178="", "", IFERROR(INDEX('Categories &amp; Budgets'!$K$11:$K$40, MATCH($D178, 'Categories &amp; Budgets'!$B$11:$B$40, 0)), ""))</f>
        <v/>
      </c>
      <c r="J178" s="32"/>
      <c r="K178" s="30" t="str">
        <f>IF($D178="", "", IFERROR(INDEX('Categories &amp; Budgets'!$C$11:$C$40, MATCH($D178, 'Categories &amp; Budgets'!$B$11:$B$40, 0)), ""))</f>
        <v/>
      </c>
      <c r="L178" s="32"/>
      <c r="Q178" s="30" t="str">
        <f>IF(Suppliers!$B178="", "", Suppliers!$B178)</f>
        <v/>
      </c>
      <c r="S178" s="7" t="str">
        <f t="shared" si="5"/>
        <v/>
      </c>
      <c r="U178" s="7" t="str">
        <f t="shared" si="6"/>
        <v/>
      </c>
      <c r="X178" s="79"/>
      <c r="Z178" s="7" t="str">
        <f>IF($D178="", "", COUNTIF('Categories &amp; Budgets'!$B$11:$B$40, $D178))</f>
        <v/>
      </c>
    </row>
    <row r="179" spans="1:26" x14ac:dyDescent="0.25">
      <c r="A179" s="32"/>
      <c r="B179" s="102"/>
      <c r="C179" s="103"/>
      <c r="D179" s="103"/>
      <c r="E179" s="103"/>
      <c r="F179" s="103"/>
      <c r="G179" s="104"/>
      <c r="H179" s="32"/>
      <c r="I179" s="27" t="str">
        <f>IF($D179="", "", IFERROR(INDEX('Categories &amp; Budgets'!$K$11:$K$40, MATCH($D179, 'Categories &amp; Budgets'!$B$11:$B$40, 0)), ""))</f>
        <v/>
      </c>
      <c r="J179" s="32"/>
      <c r="K179" s="30" t="str">
        <f>IF($D179="", "", IFERROR(INDEX('Categories &amp; Budgets'!$C$11:$C$40, MATCH($D179, 'Categories &amp; Budgets'!$B$11:$B$40, 0)), ""))</f>
        <v/>
      </c>
      <c r="L179" s="32"/>
      <c r="Q179" s="30" t="str">
        <f>IF(Suppliers!$B179="", "", Suppliers!$B179)</f>
        <v/>
      </c>
      <c r="S179" s="7" t="str">
        <f t="shared" si="5"/>
        <v/>
      </c>
      <c r="U179" s="7" t="str">
        <f t="shared" si="6"/>
        <v/>
      </c>
      <c r="X179" s="79"/>
      <c r="Z179" s="7" t="str">
        <f>IF($D179="", "", COUNTIF('Categories &amp; Budgets'!$B$11:$B$40, $D179))</f>
        <v/>
      </c>
    </row>
    <row r="180" spans="1:26" x14ac:dyDescent="0.25">
      <c r="A180" s="32"/>
      <c r="B180" s="102"/>
      <c r="C180" s="103"/>
      <c r="D180" s="103"/>
      <c r="E180" s="103"/>
      <c r="F180" s="103"/>
      <c r="G180" s="104"/>
      <c r="H180" s="32"/>
      <c r="I180" s="27" t="str">
        <f>IF($D180="", "", IFERROR(INDEX('Categories &amp; Budgets'!$K$11:$K$40, MATCH($D180, 'Categories &amp; Budgets'!$B$11:$B$40, 0)), ""))</f>
        <v/>
      </c>
      <c r="J180" s="32"/>
      <c r="K180" s="30" t="str">
        <f>IF($D180="", "", IFERROR(INDEX('Categories &amp; Budgets'!$C$11:$C$40, MATCH($D180, 'Categories &amp; Budgets'!$B$11:$B$40, 0)), ""))</f>
        <v/>
      </c>
      <c r="L180" s="32"/>
      <c r="Q180" s="30" t="str">
        <f>IF(Suppliers!$B180="", "", Suppliers!$B180)</f>
        <v/>
      </c>
      <c r="S180" s="7" t="str">
        <f t="shared" si="5"/>
        <v/>
      </c>
      <c r="U180" s="7" t="str">
        <f t="shared" si="6"/>
        <v/>
      </c>
      <c r="X180" s="79"/>
      <c r="Z180" s="7" t="str">
        <f>IF($D180="", "", COUNTIF('Categories &amp; Budgets'!$B$11:$B$40, $D180))</f>
        <v/>
      </c>
    </row>
    <row r="181" spans="1:26" x14ac:dyDescent="0.25">
      <c r="A181" s="32"/>
      <c r="B181" s="102"/>
      <c r="C181" s="103"/>
      <c r="D181" s="103"/>
      <c r="E181" s="103"/>
      <c r="F181" s="103"/>
      <c r="G181" s="104"/>
      <c r="H181" s="32"/>
      <c r="I181" s="27" t="str">
        <f>IF($D181="", "", IFERROR(INDEX('Categories &amp; Budgets'!$K$11:$K$40, MATCH($D181, 'Categories &amp; Budgets'!$B$11:$B$40, 0)), ""))</f>
        <v/>
      </c>
      <c r="J181" s="32"/>
      <c r="K181" s="30" t="str">
        <f>IF($D181="", "", IFERROR(INDEX('Categories &amp; Budgets'!$C$11:$C$40, MATCH($D181, 'Categories &amp; Budgets'!$B$11:$B$40, 0)), ""))</f>
        <v/>
      </c>
      <c r="L181" s="32"/>
      <c r="Q181" s="30" t="str">
        <f>IF(Suppliers!$B181="", "", Suppliers!$B181)</f>
        <v/>
      </c>
      <c r="S181" s="7" t="str">
        <f t="shared" si="5"/>
        <v/>
      </c>
      <c r="U181" s="7" t="str">
        <f t="shared" si="6"/>
        <v/>
      </c>
      <c r="X181" s="79"/>
      <c r="Z181" s="7" t="str">
        <f>IF($D181="", "", COUNTIF('Categories &amp; Budgets'!$B$11:$B$40, $D181))</f>
        <v/>
      </c>
    </row>
    <row r="182" spans="1:26" x14ac:dyDescent="0.25">
      <c r="A182" s="32"/>
      <c r="B182" s="102"/>
      <c r="C182" s="103"/>
      <c r="D182" s="103"/>
      <c r="E182" s="103"/>
      <c r="F182" s="103"/>
      <c r="G182" s="104"/>
      <c r="H182" s="32"/>
      <c r="I182" s="27" t="str">
        <f>IF($D182="", "", IFERROR(INDEX('Categories &amp; Budgets'!$K$11:$K$40, MATCH($D182, 'Categories &amp; Budgets'!$B$11:$B$40, 0)), ""))</f>
        <v/>
      </c>
      <c r="J182" s="32"/>
      <c r="K182" s="30" t="str">
        <f>IF($D182="", "", IFERROR(INDEX('Categories &amp; Budgets'!$C$11:$C$40, MATCH($D182, 'Categories &amp; Budgets'!$B$11:$B$40, 0)), ""))</f>
        <v/>
      </c>
      <c r="L182" s="32"/>
      <c r="Q182" s="30" t="str">
        <f>IF(Suppliers!$B182="", "", Suppliers!$B182)</f>
        <v/>
      </c>
      <c r="S182" s="7" t="str">
        <f t="shared" si="5"/>
        <v/>
      </c>
      <c r="U182" s="7" t="str">
        <f t="shared" si="6"/>
        <v/>
      </c>
      <c r="X182" s="79"/>
      <c r="Z182" s="7" t="str">
        <f>IF($D182="", "", COUNTIF('Categories &amp; Budgets'!$B$11:$B$40, $D182))</f>
        <v/>
      </c>
    </row>
    <row r="183" spans="1:26" x14ac:dyDescent="0.25">
      <c r="A183" s="32"/>
      <c r="B183" s="102"/>
      <c r="C183" s="103"/>
      <c r="D183" s="103"/>
      <c r="E183" s="103"/>
      <c r="F183" s="103"/>
      <c r="G183" s="104"/>
      <c r="H183" s="32"/>
      <c r="I183" s="27" t="str">
        <f>IF($D183="", "", IFERROR(INDEX('Categories &amp; Budgets'!$K$11:$K$40, MATCH($D183, 'Categories &amp; Budgets'!$B$11:$B$40, 0)), ""))</f>
        <v/>
      </c>
      <c r="J183" s="32"/>
      <c r="K183" s="30" t="str">
        <f>IF($D183="", "", IFERROR(INDEX('Categories &amp; Budgets'!$C$11:$C$40, MATCH($D183, 'Categories &amp; Budgets'!$B$11:$B$40, 0)), ""))</f>
        <v/>
      </c>
      <c r="L183" s="32"/>
      <c r="Q183" s="30" t="str">
        <f>IF(Suppliers!$B183="", "", Suppliers!$B183)</f>
        <v/>
      </c>
      <c r="S183" s="7" t="str">
        <f t="shared" si="5"/>
        <v/>
      </c>
      <c r="U183" s="7" t="str">
        <f t="shared" si="6"/>
        <v/>
      </c>
      <c r="X183" s="79"/>
      <c r="Z183" s="7" t="str">
        <f>IF($D183="", "", COUNTIF('Categories &amp; Budgets'!$B$11:$B$40, $D183))</f>
        <v/>
      </c>
    </row>
    <row r="184" spans="1:26" x14ac:dyDescent="0.25">
      <c r="A184" s="32"/>
      <c r="B184" s="102"/>
      <c r="C184" s="103"/>
      <c r="D184" s="103"/>
      <c r="E184" s="103"/>
      <c r="F184" s="103"/>
      <c r="G184" s="104"/>
      <c r="H184" s="32"/>
      <c r="I184" s="27" t="str">
        <f>IF($D184="", "", IFERROR(INDEX('Categories &amp; Budgets'!$K$11:$K$40, MATCH($D184, 'Categories &amp; Budgets'!$B$11:$B$40, 0)), ""))</f>
        <v/>
      </c>
      <c r="J184" s="32"/>
      <c r="K184" s="30" t="str">
        <f>IF($D184="", "", IFERROR(INDEX('Categories &amp; Budgets'!$C$11:$C$40, MATCH($D184, 'Categories &amp; Budgets'!$B$11:$B$40, 0)), ""))</f>
        <v/>
      </c>
      <c r="L184" s="32"/>
      <c r="Q184" s="30" t="str">
        <f>IF(Suppliers!$B184="", "", Suppliers!$B184)</f>
        <v/>
      </c>
      <c r="S184" s="7" t="str">
        <f t="shared" si="5"/>
        <v/>
      </c>
      <c r="U184" s="7" t="str">
        <f t="shared" si="6"/>
        <v/>
      </c>
      <c r="X184" s="79"/>
      <c r="Z184" s="7" t="str">
        <f>IF($D184="", "", COUNTIF('Categories &amp; Budgets'!$B$11:$B$40, $D184))</f>
        <v/>
      </c>
    </row>
    <row r="185" spans="1:26" x14ac:dyDescent="0.25">
      <c r="A185" s="32"/>
      <c r="B185" s="102"/>
      <c r="C185" s="103"/>
      <c r="D185" s="103"/>
      <c r="E185" s="103"/>
      <c r="F185" s="103"/>
      <c r="G185" s="104"/>
      <c r="H185" s="32"/>
      <c r="I185" s="27" t="str">
        <f>IF($D185="", "", IFERROR(INDEX('Categories &amp; Budgets'!$K$11:$K$40, MATCH($D185, 'Categories &amp; Budgets'!$B$11:$B$40, 0)), ""))</f>
        <v/>
      </c>
      <c r="J185" s="32"/>
      <c r="K185" s="30" t="str">
        <f>IF($D185="", "", IFERROR(INDEX('Categories &amp; Budgets'!$C$11:$C$40, MATCH($D185, 'Categories &amp; Budgets'!$B$11:$B$40, 0)), ""))</f>
        <v/>
      </c>
      <c r="L185" s="32"/>
      <c r="Q185" s="30" t="str">
        <f>IF(Suppliers!$B185="", "", Suppliers!$B185)</f>
        <v/>
      </c>
      <c r="S185" s="7" t="str">
        <f t="shared" si="5"/>
        <v/>
      </c>
      <c r="U185" s="7" t="str">
        <f t="shared" si="6"/>
        <v/>
      </c>
      <c r="X185" s="79"/>
      <c r="Z185" s="7" t="str">
        <f>IF($D185="", "", COUNTIF('Categories &amp; Budgets'!$B$11:$B$40, $D185))</f>
        <v/>
      </c>
    </row>
    <row r="186" spans="1:26" x14ac:dyDescent="0.25">
      <c r="A186" s="32"/>
      <c r="B186" s="102"/>
      <c r="C186" s="103"/>
      <c r="D186" s="103"/>
      <c r="E186" s="103"/>
      <c r="F186" s="103"/>
      <c r="G186" s="104"/>
      <c r="H186" s="32"/>
      <c r="I186" s="27" t="str">
        <f>IF($D186="", "", IFERROR(INDEX('Categories &amp; Budgets'!$K$11:$K$40, MATCH($D186, 'Categories &amp; Budgets'!$B$11:$B$40, 0)), ""))</f>
        <v/>
      </c>
      <c r="J186" s="32"/>
      <c r="K186" s="30" t="str">
        <f>IF($D186="", "", IFERROR(INDEX('Categories &amp; Budgets'!$C$11:$C$40, MATCH($D186, 'Categories &amp; Budgets'!$B$11:$B$40, 0)), ""))</f>
        <v/>
      </c>
      <c r="L186" s="32"/>
      <c r="Q186" s="30" t="str">
        <f>IF(Suppliers!$B186="", "", Suppliers!$B186)</f>
        <v/>
      </c>
      <c r="S186" s="7" t="str">
        <f t="shared" si="5"/>
        <v/>
      </c>
      <c r="U186" s="7" t="str">
        <f t="shared" si="6"/>
        <v/>
      </c>
      <c r="X186" s="79"/>
      <c r="Z186" s="7" t="str">
        <f>IF($D186="", "", COUNTIF('Categories &amp; Budgets'!$B$11:$B$40, $D186))</f>
        <v/>
      </c>
    </row>
    <row r="187" spans="1:26" x14ac:dyDescent="0.25">
      <c r="A187" s="32"/>
      <c r="B187" s="102"/>
      <c r="C187" s="103"/>
      <c r="D187" s="103"/>
      <c r="E187" s="103"/>
      <c r="F187" s="103"/>
      <c r="G187" s="104"/>
      <c r="H187" s="32"/>
      <c r="I187" s="27" t="str">
        <f>IF($D187="", "", IFERROR(INDEX('Categories &amp; Budgets'!$K$11:$K$40, MATCH($D187, 'Categories &amp; Budgets'!$B$11:$B$40, 0)), ""))</f>
        <v/>
      </c>
      <c r="J187" s="32"/>
      <c r="K187" s="30" t="str">
        <f>IF($D187="", "", IFERROR(INDEX('Categories &amp; Budgets'!$C$11:$C$40, MATCH($D187, 'Categories &amp; Budgets'!$B$11:$B$40, 0)), ""))</f>
        <v/>
      </c>
      <c r="L187" s="32"/>
      <c r="Q187" s="30" t="str">
        <f>IF(Suppliers!$B187="", "", Suppliers!$B187)</f>
        <v/>
      </c>
      <c r="S187" s="7" t="str">
        <f t="shared" si="5"/>
        <v/>
      </c>
      <c r="U187" s="7" t="str">
        <f t="shared" si="6"/>
        <v/>
      </c>
      <c r="X187" s="79"/>
      <c r="Z187" s="7" t="str">
        <f>IF($D187="", "", COUNTIF('Categories &amp; Budgets'!$B$11:$B$40, $D187))</f>
        <v/>
      </c>
    </row>
    <row r="188" spans="1:26" x14ac:dyDescent="0.25">
      <c r="A188" s="32"/>
      <c r="B188" s="102"/>
      <c r="C188" s="103"/>
      <c r="D188" s="103"/>
      <c r="E188" s="103"/>
      <c r="F188" s="103"/>
      <c r="G188" s="104"/>
      <c r="H188" s="32"/>
      <c r="I188" s="27" t="str">
        <f>IF($D188="", "", IFERROR(INDEX('Categories &amp; Budgets'!$K$11:$K$40, MATCH($D188, 'Categories &amp; Budgets'!$B$11:$B$40, 0)), ""))</f>
        <v/>
      </c>
      <c r="J188" s="32"/>
      <c r="K188" s="30" t="str">
        <f>IF($D188="", "", IFERROR(INDEX('Categories &amp; Budgets'!$C$11:$C$40, MATCH($D188, 'Categories &amp; Budgets'!$B$11:$B$40, 0)), ""))</f>
        <v/>
      </c>
      <c r="L188" s="32"/>
      <c r="Q188" s="30" t="str">
        <f>IF(Suppliers!$B188="", "", Suppliers!$B188)</f>
        <v/>
      </c>
      <c r="S188" s="7" t="str">
        <f t="shared" si="5"/>
        <v/>
      </c>
      <c r="U188" s="7" t="str">
        <f t="shared" si="6"/>
        <v/>
      </c>
      <c r="X188" s="79"/>
      <c r="Z188" s="7" t="str">
        <f>IF($D188="", "", COUNTIF('Categories &amp; Budgets'!$B$11:$B$40, $D188))</f>
        <v/>
      </c>
    </row>
    <row r="189" spans="1:26" x14ac:dyDescent="0.25">
      <c r="A189" s="32"/>
      <c r="B189" s="102"/>
      <c r="C189" s="103"/>
      <c r="D189" s="103"/>
      <c r="E189" s="103"/>
      <c r="F189" s="103"/>
      <c r="G189" s="104"/>
      <c r="H189" s="32"/>
      <c r="I189" s="27" t="str">
        <f>IF($D189="", "", IFERROR(INDEX('Categories &amp; Budgets'!$K$11:$K$40, MATCH($D189, 'Categories &amp; Budgets'!$B$11:$B$40, 0)), ""))</f>
        <v/>
      </c>
      <c r="J189" s="32"/>
      <c r="K189" s="30" t="str">
        <f>IF($D189="", "", IFERROR(INDEX('Categories &amp; Budgets'!$C$11:$C$40, MATCH($D189, 'Categories &amp; Budgets'!$B$11:$B$40, 0)), ""))</f>
        <v/>
      </c>
      <c r="L189" s="32"/>
      <c r="Q189" s="30" t="str">
        <f>IF(Suppliers!$B189="", "", Suppliers!$B189)</f>
        <v/>
      </c>
      <c r="S189" s="7" t="str">
        <f t="shared" si="5"/>
        <v/>
      </c>
      <c r="U189" s="7" t="str">
        <f t="shared" si="6"/>
        <v/>
      </c>
      <c r="X189" s="79"/>
      <c r="Z189" s="7" t="str">
        <f>IF($D189="", "", COUNTIF('Categories &amp; Budgets'!$B$11:$B$40, $D189))</f>
        <v/>
      </c>
    </row>
    <row r="190" spans="1:26" x14ac:dyDescent="0.25">
      <c r="A190" s="32"/>
      <c r="B190" s="102"/>
      <c r="C190" s="103"/>
      <c r="D190" s="103"/>
      <c r="E190" s="103"/>
      <c r="F190" s="103"/>
      <c r="G190" s="104"/>
      <c r="H190" s="32"/>
      <c r="I190" s="27" t="str">
        <f>IF($D190="", "", IFERROR(INDEX('Categories &amp; Budgets'!$K$11:$K$40, MATCH($D190, 'Categories &amp; Budgets'!$B$11:$B$40, 0)), ""))</f>
        <v/>
      </c>
      <c r="J190" s="32"/>
      <c r="K190" s="30" t="str">
        <f>IF($D190="", "", IFERROR(INDEX('Categories &amp; Budgets'!$C$11:$C$40, MATCH($D190, 'Categories &amp; Budgets'!$B$11:$B$40, 0)), ""))</f>
        <v/>
      </c>
      <c r="L190" s="32"/>
      <c r="Q190" s="30" t="str">
        <f>IF(Suppliers!$B190="", "", Suppliers!$B190)</f>
        <v/>
      </c>
      <c r="S190" s="7" t="str">
        <f t="shared" si="5"/>
        <v/>
      </c>
      <c r="U190" s="7" t="str">
        <f t="shared" si="6"/>
        <v/>
      </c>
      <c r="X190" s="79"/>
      <c r="Z190" s="7" t="str">
        <f>IF($D190="", "", COUNTIF('Categories &amp; Budgets'!$B$11:$B$40, $D190))</f>
        <v/>
      </c>
    </row>
    <row r="191" spans="1:26" x14ac:dyDescent="0.25">
      <c r="A191" s="32"/>
      <c r="B191" s="102"/>
      <c r="C191" s="103"/>
      <c r="D191" s="103"/>
      <c r="E191" s="103"/>
      <c r="F191" s="103"/>
      <c r="G191" s="104"/>
      <c r="H191" s="32"/>
      <c r="I191" s="27" t="str">
        <f>IF($D191="", "", IFERROR(INDEX('Categories &amp; Budgets'!$K$11:$K$40, MATCH($D191, 'Categories &amp; Budgets'!$B$11:$B$40, 0)), ""))</f>
        <v/>
      </c>
      <c r="J191" s="32"/>
      <c r="K191" s="30" t="str">
        <f>IF($D191="", "", IFERROR(INDEX('Categories &amp; Budgets'!$C$11:$C$40, MATCH($D191, 'Categories &amp; Budgets'!$B$11:$B$40, 0)), ""))</f>
        <v/>
      </c>
      <c r="L191" s="32"/>
      <c r="Q191" s="30" t="str">
        <f>IF(Suppliers!$B191="", "", Suppliers!$B191)</f>
        <v/>
      </c>
      <c r="S191" s="7" t="str">
        <f t="shared" si="5"/>
        <v/>
      </c>
      <c r="U191" s="7" t="str">
        <f t="shared" si="6"/>
        <v/>
      </c>
      <c r="X191" s="79"/>
      <c r="Z191" s="7" t="str">
        <f>IF($D191="", "", COUNTIF('Categories &amp; Budgets'!$B$11:$B$40, $D191))</f>
        <v/>
      </c>
    </row>
    <row r="192" spans="1:26" x14ac:dyDescent="0.25">
      <c r="A192" s="32"/>
      <c r="B192" s="102"/>
      <c r="C192" s="103"/>
      <c r="D192" s="103"/>
      <c r="E192" s="103"/>
      <c r="F192" s="103"/>
      <c r="G192" s="104"/>
      <c r="H192" s="32"/>
      <c r="I192" s="27" t="str">
        <f>IF($D192="", "", IFERROR(INDEX('Categories &amp; Budgets'!$K$11:$K$40, MATCH($D192, 'Categories &amp; Budgets'!$B$11:$B$40, 0)), ""))</f>
        <v/>
      </c>
      <c r="J192" s="32"/>
      <c r="K192" s="30" t="str">
        <f>IF($D192="", "", IFERROR(INDEX('Categories &amp; Budgets'!$C$11:$C$40, MATCH($D192, 'Categories &amp; Budgets'!$B$11:$B$40, 0)), ""))</f>
        <v/>
      </c>
      <c r="L192" s="32"/>
      <c r="Q192" s="30" t="str">
        <f>IF(Suppliers!$B192="", "", Suppliers!$B192)</f>
        <v/>
      </c>
      <c r="S192" s="7" t="str">
        <f t="shared" si="5"/>
        <v/>
      </c>
      <c r="U192" s="7" t="str">
        <f t="shared" si="6"/>
        <v/>
      </c>
      <c r="X192" s="79"/>
      <c r="Z192" s="7" t="str">
        <f>IF($D192="", "", COUNTIF('Categories &amp; Budgets'!$B$11:$B$40, $D192))</f>
        <v/>
      </c>
    </row>
    <row r="193" spans="1:26" x14ac:dyDescent="0.25">
      <c r="A193" s="32"/>
      <c r="B193" s="102"/>
      <c r="C193" s="103"/>
      <c r="D193" s="103"/>
      <c r="E193" s="103"/>
      <c r="F193" s="103"/>
      <c r="G193" s="104"/>
      <c r="H193" s="32"/>
      <c r="I193" s="27" t="str">
        <f>IF($D193="", "", IFERROR(INDEX('Categories &amp; Budgets'!$K$11:$K$40, MATCH($D193, 'Categories &amp; Budgets'!$B$11:$B$40, 0)), ""))</f>
        <v/>
      </c>
      <c r="J193" s="32"/>
      <c r="K193" s="30" t="str">
        <f>IF($D193="", "", IFERROR(INDEX('Categories &amp; Budgets'!$C$11:$C$40, MATCH($D193, 'Categories &amp; Budgets'!$B$11:$B$40, 0)), ""))</f>
        <v/>
      </c>
      <c r="L193" s="32"/>
      <c r="Q193" s="30" t="str">
        <f>IF(Suppliers!$B193="", "", Suppliers!$B193)</f>
        <v/>
      </c>
      <c r="S193" s="7" t="str">
        <f t="shared" si="5"/>
        <v/>
      </c>
      <c r="U193" s="7" t="str">
        <f t="shared" si="6"/>
        <v/>
      </c>
      <c r="X193" s="79"/>
      <c r="Z193" s="7" t="str">
        <f>IF($D193="", "", COUNTIF('Categories &amp; Budgets'!$B$11:$B$40, $D193))</f>
        <v/>
      </c>
    </row>
    <row r="194" spans="1:26" x14ac:dyDescent="0.25">
      <c r="A194" s="32"/>
      <c r="B194" s="102"/>
      <c r="C194" s="103"/>
      <c r="D194" s="103"/>
      <c r="E194" s="103"/>
      <c r="F194" s="103"/>
      <c r="G194" s="104"/>
      <c r="H194" s="32"/>
      <c r="I194" s="27" t="str">
        <f>IF($D194="", "", IFERROR(INDEX('Categories &amp; Budgets'!$K$11:$K$40, MATCH($D194, 'Categories &amp; Budgets'!$B$11:$B$40, 0)), ""))</f>
        <v/>
      </c>
      <c r="J194" s="32"/>
      <c r="K194" s="30" t="str">
        <f>IF($D194="", "", IFERROR(INDEX('Categories &amp; Budgets'!$C$11:$C$40, MATCH($D194, 'Categories &amp; Budgets'!$B$11:$B$40, 0)), ""))</f>
        <v/>
      </c>
      <c r="L194" s="32"/>
      <c r="Q194" s="30" t="str">
        <f>IF(Suppliers!$B194="", "", Suppliers!$B194)</f>
        <v/>
      </c>
      <c r="S194" s="7" t="str">
        <f t="shared" si="5"/>
        <v/>
      </c>
      <c r="U194" s="7" t="str">
        <f t="shared" si="6"/>
        <v/>
      </c>
      <c r="X194" s="79"/>
      <c r="Z194" s="7" t="str">
        <f>IF($D194="", "", COUNTIF('Categories &amp; Budgets'!$B$11:$B$40, $D194))</f>
        <v/>
      </c>
    </row>
    <row r="195" spans="1:26" x14ac:dyDescent="0.25">
      <c r="A195" s="32"/>
      <c r="B195" s="102"/>
      <c r="C195" s="103"/>
      <c r="D195" s="103"/>
      <c r="E195" s="103"/>
      <c r="F195" s="103"/>
      <c r="G195" s="104"/>
      <c r="H195" s="32"/>
      <c r="I195" s="27" t="str">
        <f>IF($D195="", "", IFERROR(INDEX('Categories &amp; Budgets'!$K$11:$K$40, MATCH($D195, 'Categories &amp; Budgets'!$B$11:$B$40, 0)), ""))</f>
        <v/>
      </c>
      <c r="J195" s="32"/>
      <c r="K195" s="30" t="str">
        <f>IF($D195="", "", IFERROR(INDEX('Categories &amp; Budgets'!$C$11:$C$40, MATCH($D195, 'Categories &amp; Budgets'!$B$11:$B$40, 0)), ""))</f>
        <v/>
      </c>
      <c r="L195" s="32"/>
      <c r="Q195" s="30" t="str">
        <f>IF(Suppliers!$B195="", "", Suppliers!$B195)</f>
        <v/>
      </c>
      <c r="S195" s="7" t="str">
        <f t="shared" si="5"/>
        <v/>
      </c>
      <c r="U195" s="7" t="str">
        <f t="shared" si="6"/>
        <v/>
      </c>
      <c r="X195" s="79"/>
      <c r="Z195" s="7" t="str">
        <f>IF($D195="", "", COUNTIF('Categories &amp; Budgets'!$B$11:$B$40, $D195))</f>
        <v/>
      </c>
    </row>
    <row r="196" spans="1:26" x14ac:dyDescent="0.25">
      <c r="A196" s="32"/>
      <c r="B196" s="102"/>
      <c r="C196" s="103"/>
      <c r="D196" s="103"/>
      <c r="E196" s="103"/>
      <c r="F196" s="103"/>
      <c r="G196" s="104"/>
      <c r="H196" s="32"/>
      <c r="I196" s="27" t="str">
        <f>IF($D196="", "", IFERROR(INDEX('Categories &amp; Budgets'!$K$11:$K$40, MATCH($D196, 'Categories &amp; Budgets'!$B$11:$B$40, 0)), ""))</f>
        <v/>
      </c>
      <c r="J196" s="32"/>
      <c r="K196" s="30" t="str">
        <f>IF($D196="", "", IFERROR(INDEX('Categories &amp; Budgets'!$C$11:$C$40, MATCH($D196, 'Categories &amp; Budgets'!$B$11:$B$40, 0)), ""))</f>
        <v/>
      </c>
      <c r="L196" s="32"/>
      <c r="Q196" s="30" t="str">
        <f>IF(Suppliers!$B196="", "", Suppliers!$B196)</f>
        <v/>
      </c>
      <c r="S196" s="7" t="str">
        <f t="shared" si="5"/>
        <v/>
      </c>
      <c r="U196" s="7" t="str">
        <f t="shared" si="6"/>
        <v/>
      </c>
      <c r="X196" s="79"/>
      <c r="Z196" s="7" t="str">
        <f>IF($D196="", "", COUNTIF('Categories &amp; Budgets'!$B$11:$B$40, $D196))</f>
        <v/>
      </c>
    </row>
    <row r="197" spans="1:26" x14ac:dyDescent="0.25">
      <c r="A197" s="32"/>
      <c r="B197" s="102"/>
      <c r="C197" s="103"/>
      <c r="D197" s="103"/>
      <c r="E197" s="103"/>
      <c r="F197" s="103"/>
      <c r="G197" s="104"/>
      <c r="H197" s="32"/>
      <c r="I197" s="27" t="str">
        <f>IF($D197="", "", IFERROR(INDEX('Categories &amp; Budgets'!$K$11:$K$40, MATCH($D197, 'Categories &amp; Budgets'!$B$11:$B$40, 0)), ""))</f>
        <v/>
      </c>
      <c r="J197" s="32"/>
      <c r="K197" s="30" t="str">
        <f>IF($D197="", "", IFERROR(INDEX('Categories &amp; Budgets'!$C$11:$C$40, MATCH($D197, 'Categories &amp; Budgets'!$B$11:$B$40, 0)), ""))</f>
        <v/>
      </c>
      <c r="L197" s="32"/>
      <c r="Q197" s="30" t="str">
        <f>IF(Suppliers!$B197="", "", Suppliers!$B197)</f>
        <v/>
      </c>
      <c r="S197" s="7" t="str">
        <f t="shared" si="5"/>
        <v/>
      </c>
      <c r="U197" s="7" t="str">
        <f t="shared" si="6"/>
        <v/>
      </c>
      <c r="X197" s="79"/>
      <c r="Z197" s="7" t="str">
        <f>IF($D197="", "", COUNTIF('Categories &amp; Budgets'!$B$11:$B$40, $D197))</f>
        <v/>
      </c>
    </row>
    <row r="198" spans="1:26" x14ac:dyDescent="0.25">
      <c r="A198" s="32"/>
      <c r="B198" s="102"/>
      <c r="C198" s="103"/>
      <c r="D198" s="103"/>
      <c r="E198" s="103"/>
      <c r="F198" s="103"/>
      <c r="G198" s="104"/>
      <c r="H198" s="32"/>
      <c r="I198" s="27" t="str">
        <f>IF($D198="", "", IFERROR(INDEX('Categories &amp; Budgets'!$K$11:$K$40, MATCH($D198, 'Categories &amp; Budgets'!$B$11:$B$40, 0)), ""))</f>
        <v/>
      </c>
      <c r="J198" s="32"/>
      <c r="K198" s="30" t="str">
        <f>IF($D198="", "", IFERROR(INDEX('Categories &amp; Budgets'!$C$11:$C$40, MATCH($D198, 'Categories &amp; Budgets'!$B$11:$B$40, 0)), ""))</f>
        <v/>
      </c>
      <c r="L198" s="32"/>
      <c r="Q198" s="30" t="str">
        <f>IF(Suppliers!$B198="", "", Suppliers!$B198)</f>
        <v/>
      </c>
      <c r="S198" s="7" t="str">
        <f t="shared" si="5"/>
        <v/>
      </c>
      <c r="U198" s="7" t="str">
        <f t="shared" si="6"/>
        <v/>
      </c>
      <c r="X198" s="79"/>
      <c r="Z198" s="7" t="str">
        <f>IF($D198="", "", COUNTIF('Categories &amp; Budgets'!$B$11:$B$40, $D198))</f>
        <v/>
      </c>
    </row>
    <row r="199" spans="1:26" x14ac:dyDescent="0.25">
      <c r="A199" s="32"/>
      <c r="B199" s="102"/>
      <c r="C199" s="103"/>
      <c r="D199" s="103"/>
      <c r="E199" s="103"/>
      <c r="F199" s="103"/>
      <c r="G199" s="104"/>
      <c r="H199" s="32"/>
      <c r="I199" s="27" t="str">
        <f>IF($D199="", "", IFERROR(INDEX('Categories &amp; Budgets'!$K$11:$K$40, MATCH($D199, 'Categories &amp; Budgets'!$B$11:$B$40, 0)), ""))</f>
        <v/>
      </c>
      <c r="J199" s="32"/>
      <c r="K199" s="30" t="str">
        <f>IF($D199="", "", IFERROR(INDEX('Categories &amp; Budgets'!$C$11:$C$40, MATCH($D199, 'Categories &amp; Budgets'!$B$11:$B$40, 0)), ""))</f>
        <v/>
      </c>
      <c r="L199" s="32"/>
      <c r="Q199" s="30" t="str">
        <f>IF(Suppliers!$B199="", "", Suppliers!$B199)</f>
        <v/>
      </c>
      <c r="S199" s="7" t="str">
        <f t="shared" si="5"/>
        <v/>
      </c>
      <c r="U199" s="7" t="str">
        <f t="shared" si="6"/>
        <v/>
      </c>
      <c r="X199" s="79"/>
      <c r="Z199" s="7" t="str">
        <f>IF($D199="", "", COUNTIF('Categories &amp; Budgets'!$B$11:$B$40, $D199))</f>
        <v/>
      </c>
    </row>
    <row r="200" spans="1:26" x14ac:dyDescent="0.25">
      <c r="A200" s="32"/>
      <c r="B200" s="102"/>
      <c r="C200" s="103"/>
      <c r="D200" s="103"/>
      <c r="E200" s="103"/>
      <c r="F200" s="103"/>
      <c r="G200" s="104"/>
      <c r="H200" s="32"/>
      <c r="I200" s="27" t="str">
        <f>IF($D200="", "", IFERROR(INDEX('Categories &amp; Budgets'!$K$11:$K$40, MATCH($D200, 'Categories &amp; Budgets'!$B$11:$B$40, 0)), ""))</f>
        <v/>
      </c>
      <c r="J200" s="32"/>
      <c r="K200" s="30" t="str">
        <f>IF($D200="", "", IFERROR(INDEX('Categories &amp; Budgets'!$C$11:$C$40, MATCH($D200, 'Categories &amp; Budgets'!$B$11:$B$40, 0)), ""))</f>
        <v/>
      </c>
      <c r="L200" s="32"/>
      <c r="Q200" s="30" t="str">
        <f>IF(Suppliers!$B200="", "", Suppliers!$B200)</f>
        <v/>
      </c>
      <c r="S200" s="7" t="str">
        <f t="shared" si="5"/>
        <v/>
      </c>
      <c r="U200" s="7" t="str">
        <f t="shared" si="6"/>
        <v/>
      </c>
      <c r="X200" s="79"/>
      <c r="Z200" s="7" t="str">
        <f>IF($D200="", "", COUNTIF('Categories &amp; Budgets'!$B$11:$B$40, $D200))</f>
        <v/>
      </c>
    </row>
    <row r="201" spans="1:26" x14ac:dyDescent="0.25">
      <c r="A201" s="32"/>
      <c r="B201" s="102"/>
      <c r="C201" s="103"/>
      <c r="D201" s="103"/>
      <c r="E201" s="103"/>
      <c r="F201" s="103"/>
      <c r="G201" s="104"/>
      <c r="H201" s="32"/>
      <c r="I201" s="27" t="str">
        <f>IF($D201="", "", IFERROR(INDEX('Categories &amp; Budgets'!$K$11:$K$40, MATCH($D201, 'Categories &amp; Budgets'!$B$11:$B$40, 0)), ""))</f>
        <v/>
      </c>
      <c r="J201" s="32"/>
      <c r="K201" s="30" t="str">
        <f>IF($D201="", "", IFERROR(INDEX('Categories &amp; Budgets'!$C$11:$C$40, MATCH($D201, 'Categories &amp; Budgets'!$B$11:$B$40, 0)), ""))</f>
        <v/>
      </c>
      <c r="L201" s="32"/>
      <c r="Q201" s="30" t="str">
        <f>IF(Suppliers!$B201="", "", Suppliers!$B201)</f>
        <v/>
      </c>
      <c r="S201" s="7" t="str">
        <f t="shared" si="5"/>
        <v/>
      </c>
      <c r="U201" s="7" t="str">
        <f t="shared" si="6"/>
        <v/>
      </c>
      <c r="X201" s="79"/>
      <c r="Z201" s="7" t="str">
        <f>IF($D201="", "", COUNTIF('Categories &amp; Budgets'!$B$11:$B$40, $D201))</f>
        <v/>
      </c>
    </row>
    <row r="202" spans="1:26" x14ac:dyDescent="0.25">
      <c r="A202" s="32"/>
      <c r="B202" s="102"/>
      <c r="C202" s="103"/>
      <c r="D202" s="103"/>
      <c r="E202" s="103"/>
      <c r="F202" s="103"/>
      <c r="G202" s="104"/>
      <c r="H202" s="32"/>
      <c r="I202" s="27" t="str">
        <f>IF($D202="", "", IFERROR(INDEX('Categories &amp; Budgets'!$K$11:$K$40, MATCH($D202, 'Categories &amp; Budgets'!$B$11:$B$40, 0)), ""))</f>
        <v/>
      </c>
      <c r="J202" s="32"/>
      <c r="K202" s="30" t="str">
        <f>IF($D202="", "", IFERROR(INDEX('Categories &amp; Budgets'!$C$11:$C$40, MATCH($D202, 'Categories &amp; Budgets'!$B$11:$B$40, 0)), ""))</f>
        <v/>
      </c>
      <c r="L202" s="32"/>
      <c r="Q202" s="30" t="str">
        <f>IF(Suppliers!$B202="", "", Suppliers!$B202)</f>
        <v/>
      </c>
      <c r="S202" s="7" t="str">
        <f t="shared" si="5"/>
        <v/>
      </c>
      <c r="U202" s="7" t="str">
        <f t="shared" si="6"/>
        <v/>
      </c>
      <c r="X202" s="79"/>
      <c r="Z202" s="7" t="str">
        <f>IF($D202="", "", COUNTIF('Categories &amp; Budgets'!$B$11:$B$40, $D202))</f>
        <v/>
      </c>
    </row>
    <row r="203" spans="1:26" x14ac:dyDescent="0.25">
      <c r="A203" s="32"/>
      <c r="B203" s="102"/>
      <c r="C203" s="103"/>
      <c r="D203" s="103"/>
      <c r="E203" s="103"/>
      <c r="F203" s="103"/>
      <c r="G203" s="104"/>
      <c r="H203" s="32"/>
      <c r="I203" s="27" t="str">
        <f>IF($D203="", "", IFERROR(INDEX('Categories &amp; Budgets'!$K$11:$K$40, MATCH($D203, 'Categories &amp; Budgets'!$B$11:$B$40, 0)), ""))</f>
        <v/>
      </c>
      <c r="J203" s="32"/>
      <c r="K203" s="30" t="str">
        <f>IF($D203="", "", IFERROR(INDEX('Categories &amp; Budgets'!$C$11:$C$40, MATCH($D203, 'Categories &amp; Budgets'!$B$11:$B$40, 0)), ""))</f>
        <v/>
      </c>
      <c r="L203" s="32"/>
      <c r="Q203" s="30" t="str">
        <f>IF(Suppliers!$B203="", "", Suppliers!$B203)</f>
        <v/>
      </c>
      <c r="S203" s="7" t="str">
        <f t="shared" si="5"/>
        <v/>
      </c>
      <c r="U203" s="7" t="str">
        <f t="shared" si="6"/>
        <v/>
      </c>
      <c r="X203" s="79"/>
      <c r="Z203" s="7" t="str">
        <f>IF($D203="", "", COUNTIF('Categories &amp; Budgets'!$B$11:$B$40, $D203))</f>
        <v/>
      </c>
    </row>
    <row r="204" spans="1:26" x14ac:dyDescent="0.25">
      <c r="A204" s="32"/>
      <c r="B204" s="102"/>
      <c r="C204" s="103"/>
      <c r="D204" s="103"/>
      <c r="E204" s="103"/>
      <c r="F204" s="103"/>
      <c r="G204" s="104"/>
      <c r="H204" s="32"/>
      <c r="I204" s="27" t="str">
        <f>IF($D204="", "", IFERROR(INDEX('Categories &amp; Budgets'!$K$11:$K$40, MATCH($D204, 'Categories &amp; Budgets'!$B$11:$B$40, 0)), ""))</f>
        <v/>
      </c>
      <c r="J204" s="32"/>
      <c r="K204" s="30" t="str">
        <f>IF($D204="", "", IFERROR(INDEX('Categories &amp; Budgets'!$C$11:$C$40, MATCH($D204, 'Categories &amp; Budgets'!$B$11:$B$40, 0)), ""))</f>
        <v/>
      </c>
      <c r="L204" s="32"/>
      <c r="Q204" s="30" t="str">
        <f>IF(Suppliers!$B204="", "", Suppliers!$B204)</f>
        <v/>
      </c>
      <c r="S204" s="7" t="str">
        <f t="shared" ref="S204:S267" si="7">IF(COUNTIF($B204:$G204, "")=6, "", "X")</f>
        <v/>
      </c>
      <c r="U204" s="7" t="str">
        <f t="shared" ref="U204:U267" si="8">IF($S204="", "", IF($D204="", "X", ""))</f>
        <v/>
      </c>
      <c r="X204" s="79"/>
      <c r="Z204" s="7" t="str">
        <f>IF($D204="", "", COUNTIF('Categories &amp; Budgets'!$B$11:$B$40, $D204))</f>
        <v/>
      </c>
    </row>
    <row r="205" spans="1:26" x14ac:dyDescent="0.25">
      <c r="A205" s="32"/>
      <c r="B205" s="102"/>
      <c r="C205" s="103"/>
      <c r="D205" s="103"/>
      <c r="E205" s="103"/>
      <c r="F205" s="103"/>
      <c r="G205" s="104"/>
      <c r="H205" s="32"/>
      <c r="I205" s="27" t="str">
        <f>IF($D205="", "", IFERROR(INDEX('Categories &amp; Budgets'!$K$11:$K$40, MATCH($D205, 'Categories &amp; Budgets'!$B$11:$B$40, 0)), ""))</f>
        <v/>
      </c>
      <c r="J205" s="32"/>
      <c r="K205" s="30" t="str">
        <f>IF($D205="", "", IFERROR(INDEX('Categories &amp; Budgets'!$C$11:$C$40, MATCH($D205, 'Categories &amp; Budgets'!$B$11:$B$40, 0)), ""))</f>
        <v/>
      </c>
      <c r="L205" s="32"/>
      <c r="Q205" s="30" t="str">
        <f>IF(Suppliers!$B205="", "", Suppliers!$B205)</f>
        <v/>
      </c>
      <c r="S205" s="7" t="str">
        <f t="shared" si="7"/>
        <v/>
      </c>
      <c r="U205" s="7" t="str">
        <f t="shared" si="8"/>
        <v/>
      </c>
      <c r="X205" s="79"/>
      <c r="Z205" s="7" t="str">
        <f>IF($D205="", "", COUNTIF('Categories &amp; Budgets'!$B$11:$B$40, $D205))</f>
        <v/>
      </c>
    </row>
    <row r="206" spans="1:26" x14ac:dyDescent="0.25">
      <c r="A206" s="32"/>
      <c r="B206" s="102"/>
      <c r="C206" s="103"/>
      <c r="D206" s="103"/>
      <c r="E206" s="103"/>
      <c r="F206" s="103"/>
      <c r="G206" s="104"/>
      <c r="H206" s="32"/>
      <c r="I206" s="27" t="str">
        <f>IF($D206="", "", IFERROR(INDEX('Categories &amp; Budgets'!$K$11:$K$40, MATCH($D206, 'Categories &amp; Budgets'!$B$11:$B$40, 0)), ""))</f>
        <v/>
      </c>
      <c r="J206" s="32"/>
      <c r="K206" s="30" t="str">
        <f>IF($D206="", "", IFERROR(INDEX('Categories &amp; Budgets'!$C$11:$C$40, MATCH($D206, 'Categories &amp; Budgets'!$B$11:$B$40, 0)), ""))</f>
        <v/>
      </c>
      <c r="L206" s="32"/>
      <c r="Q206" s="30" t="str">
        <f>IF(Suppliers!$B206="", "", Suppliers!$B206)</f>
        <v/>
      </c>
      <c r="S206" s="7" t="str">
        <f t="shared" si="7"/>
        <v/>
      </c>
      <c r="U206" s="7" t="str">
        <f t="shared" si="8"/>
        <v/>
      </c>
      <c r="X206" s="79"/>
      <c r="Z206" s="7" t="str">
        <f>IF($D206="", "", COUNTIF('Categories &amp; Budgets'!$B$11:$B$40, $D206))</f>
        <v/>
      </c>
    </row>
    <row r="207" spans="1:26" x14ac:dyDescent="0.25">
      <c r="A207" s="32"/>
      <c r="B207" s="102"/>
      <c r="C207" s="103"/>
      <c r="D207" s="103"/>
      <c r="E207" s="103"/>
      <c r="F207" s="103"/>
      <c r="G207" s="104"/>
      <c r="H207" s="32"/>
      <c r="I207" s="27" t="str">
        <f>IF($D207="", "", IFERROR(INDEX('Categories &amp; Budgets'!$K$11:$K$40, MATCH($D207, 'Categories &amp; Budgets'!$B$11:$B$40, 0)), ""))</f>
        <v/>
      </c>
      <c r="J207" s="32"/>
      <c r="K207" s="30" t="str">
        <f>IF($D207="", "", IFERROR(INDEX('Categories &amp; Budgets'!$C$11:$C$40, MATCH($D207, 'Categories &amp; Budgets'!$B$11:$B$40, 0)), ""))</f>
        <v/>
      </c>
      <c r="L207" s="32"/>
      <c r="Q207" s="30" t="str">
        <f>IF(Suppliers!$B207="", "", Suppliers!$B207)</f>
        <v/>
      </c>
      <c r="S207" s="7" t="str">
        <f t="shared" si="7"/>
        <v/>
      </c>
      <c r="U207" s="7" t="str">
        <f t="shared" si="8"/>
        <v/>
      </c>
      <c r="X207" s="79"/>
      <c r="Z207" s="7" t="str">
        <f>IF($D207="", "", COUNTIF('Categories &amp; Budgets'!$B$11:$B$40, $D207))</f>
        <v/>
      </c>
    </row>
    <row r="208" spans="1:26" x14ac:dyDescent="0.25">
      <c r="A208" s="32"/>
      <c r="B208" s="102"/>
      <c r="C208" s="103"/>
      <c r="D208" s="103"/>
      <c r="E208" s="103"/>
      <c r="F208" s="103"/>
      <c r="G208" s="104"/>
      <c r="H208" s="32"/>
      <c r="I208" s="27" t="str">
        <f>IF($D208="", "", IFERROR(INDEX('Categories &amp; Budgets'!$K$11:$K$40, MATCH($D208, 'Categories &amp; Budgets'!$B$11:$B$40, 0)), ""))</f>
        <v/>
      </c>
      <c r="J208" s="32"/>
      <c r="K208" s="30" t="str">
        <f>IF($D208="", "", IFERROR(INDEX('Categories &amp; Budgets'!$C$11:$C$40, MATCH($D208, 'Categories &amp; Budgets'!$B$11:$B$40, 0)), ""))</f>
        <v/>
      </c>
      <c r="L208" s="32"/>
      <c r="Q208" s="30" t="str">
        <f>IF(Suppliers!$B208="", "", Suppliers!$B208)</f>
        <v/>
      </c>
      <c r="S208" s="7" t="str">
        <f t="shared" si="7"/>
        <v/>
      </c>
      <c r="U208" s="7" t="str">
        <f t="shared" si="8"/>
        <v/>
      </c>
      <c r="X208" s="79"/>
      <c r="Z208" s="7" t="str">
        <f>IF($D208="", "", COUNTIF('Categories &amp; Budgets'!$B$11:$B$40, $D208))</f>
        <v/>
      </c>
    </row>
    <row r="209" spans="1:26" x14ac:dyDescent="0.25">
      <c r="A209" s="32"/>
      <c r="B209" s="102"/>
      <c r="C209" s="103"/>
      <c r="D209" s="103"/>
      <c r="E209" s="103"/>
      <c r="F209" s="103"/>
      <c r="G209" s="104"/>
      <c r="H209" s="32"/>
      <c r="I209" s="27" t="str">
        <f>IF($D209="", "", IFERROR(INDEX('Categories &amp; Budgets'!$K$11:$K$40, MATCH($D209, 'Categories &amp; Budgets'!$B$11:$B$40, 0)), ""))</f>
        <v/>
      </c>
      <c r="J209" s="32"/>
      <c r="K209" s="30" t="str">
        <f>IF($D209="", "", IFERROR(INDEX('Categories &amp; Budgets'!$C$11:$C$40, MATCH($D209, 'Categories &amp; Budgets'!$B$11:$B$40, 0)), ""))</f>
        <v/>
      </c>
      <c r="L209" s="32"/>
      <c r="Q209" s="30" t="str">
        <f>IF(Suppliers!$B209="", "", Suppliers!$B209)</f>
        <v/>
      </c>
      <c r="S209" s="7" t="str">
        <f t="shared" si="7"/>
        <v/>
      </c>
      <c r="U209" s="7" t="str">
        <f t="shared" si="8"/>
        <v/>
      </c>
      <c r="X209" s="79"/>
      <c r="Z209" s="7" t="str">
        <f>IF($D209="", "", COUNTIF('Categories &amp; Budgets'!$B$11:$B$40, $D209))</f>
        <v/>
      </c>
    </row>
    <row r="210" spans="1:26" x14ac:dyDescent="0.25">
      <c r="A210" s="32"/>
      <c r="B210" s="102"/>
      <c r="C210" s="103"/>
      <c r="D210" s="103"/>
      <c r="E210" s="103"/>
      <c r="F210" s="103"/>
      <c r="G210" s="104"/>
      <c r="H210" s="32"/>
      <c r="I210" s="27" t="str">
        <f>IF($D210="", "", IFERROR(INDEX('Categories &amp; Budgets'!$K$11:$K$40, MATCH($D210, 'Categories &amp; Budgets'!$B$11:$B$40, 0)), ""))</f>
        <v/>
      </c>
      <c r="J210" s="32"/>
      <c r="K210" s="30" t="str">
        <f>IF($D210="", "", IFERROR(INDEX('Categories &amp; Budgets'!$C$11:$C$40, MATCH($D210, 'Categories &amp; Budgets'!$B$11:$B$40, 0)), ""))</f>
        <v/>
      </c>
      <c r="L210" s="32"/>
      <c r="Q210" s="30" t="str">
        <f>IF(Suppliers!$B210="", "", Suppliers!$B210)</f>
        <v/>
      </c>
      <c r="S210" s="7" t="str">
        <f t="shared" si="7"/>
        <v/>
      </c>
      <c r="U210" s="7" t="str">
        <f t="shared" si="8"/>
        <v/>
      </c>
      <c r="X210" s="79"/>
      <c r="Z210" s="7" t="str">
        <f>IF($D210="", "", COUNTIF('Categories &amp; Budgets'!$B$11:$B$40, $D210))</f>
        <v/>
      </c>
    </row>
    <row r="211" spans="1:26" x14ac:dyDescent="0.25">
      <c r="A211" s="32"/>
      <c r="B211" s="102"/>
      <c r="C211" s="103"/>
      <c r="D211" s="103"/>
      <c r="E211" s="103"/>
      <c r="F211" s="103"/>
      <c r="G211" s="104"/>
      <c r="H211" s="32"/>
      <c r="I211" s="27" t="str">
        <f>IF($D211="", "", IFERROR(INDEX('Categories &amp; Budgets'!$K$11:$K$40, MATCH($D211, 'Categories &amp; Budgets'!$B$11:$B$40, 0)), ""))</f>
        <v/>
      </c>
      <c r="J211" s="32"/>
      <c r="K211" s="30" t="str">
        <f>IF($D211="", "", IFERROR(INDEX('Categories &amp; Budgets'!$C$11:$C$40, MATCH($D211, 'Categories &amp; Budgets'!$B$11:$B$40, 0)), ""))</f>
        <v/>
      </c>
      <c r="L211" s="32"/>
      <c r="Q211" s="30" t="str">
        <f>IF(Suppliers!$B211="", "", Suppliers!$B211)</f>
        <v/>
      </c>
      <c r="S211" s="7" t="str">
        <f t="shared" si="7"/>
        <v/>
      </c>
      <c r="U211" s="7" t="str">
        <f t="shared" si="8"/>
        <v/>
      </c>
      <c r="X211" s="79"/>
      <c r="Z211" s="7" t="str">
        <f>IF($D211="", "", COUNTIF('Categories &amp; Budgets'!$B$11:$B$40, $D211))</f>
        <v/>
      </c>
    </row>
    <row r="212" spans="1:26" x14ac:dyDescent="0.25">
      <c r="A212" s="32"/>
      <c r="B212" s="102"/>
      <c r="C212" s="103"/>
      <c r="D212" s="103"/>
      <c r="E212" s="103"/>
      <c r="F212" s="103"/>
      <c r="G212" s="104"/>
      <c r="H212" s="32"/>
      <c r="I212" s="27" t="str">
        <f>IF($D212="", "", IFERROR(INDEX('Categories &amp; Budgets'!$K$11:$K$40, MATCH($D212, 'Categories &amp; Budgets'!$B$11:$B$40, 0)), ""))</f>
        <v/>
      </c>
      <c r="J212" s="32"/>
      <c r="K212" s="30" t="str">
        <f>IF($D212="", "", IFERROR(INDEX('Categories &amp; Budgets'!$C$11:$C$40, MATCH($D212, 'Categories &amp; Budgets'!$B$11:$B$40, 0)), ""))</f>
        <v/>
      </c>
      <c r="L212" s="32"/>
      <c r="Q212" s="30" t="str">
        <f>IF(Suppliers!$B212="", "", Suppliers!$B212)</f>
        <v/>
      </c>
      <c r="S212" s="7" t="str">
        <f t="shared" si="7"/>
        <v/>
      </c>
      <c r="U212" s="7" t="str">
        <f t="shared" si="8"/>
        <v/>
      </c>
      <c r="X212" s="79"/>
      <c r="Z212" s="7" t="str">
        <f>IF($D212="", "", COUNTIF('Categories &amp; Budgets'!$B$11:$B$40, $D212))</f>
        <v/>
      </c>
    </row>
    <row r="213" spans="1:26" x14ac:dyDescent="0.25">
      <c r="A213" s="32"/>
      <c r="B213" s="102"/>
      <c r="C213" s="103"/>
      <c r="D213" s="103"/>
      <c r="E213" s="103"/>
      <c r="F213" s="103"/>
      <c r="G213" s="104"/>
      <c r="H213" s="32"/>
      <c r="I213" s="27" t="str">
        <f>IF($D213="", "", IFERROR(INDEX('Categories &amp; Budgets'!$K$11:$K$40, MATCH($D213, 'Categories &amp; Budgets'!$B$11:$B$40, 0)), ""))</f>
        <v/>
      </c>
      <c r="J213" s="32"/>
      <c r="K213" s="30" t="str">
        <f>IF($D213="", "", IFERROR(INDEX('Categories &amp; Budgets'!$C$11:$C$40, MATCH($D213, 'Categories &amp; Budgets'!$B$11:$B$40, 0)), ""))</f>
        <v/>
      </c>
      <c r="L213" s="32"/>
      <c r="Q213" s="30" t="str">
        <f>IF(Suppliers!$B213="", "", Suppliers!$B213)</f>
        <v/>
      </c>
      <c r="S213" s="7" t="str">
        <f t="shared" si="7"/>
        <v/>
      </c>
      <c r="U213" s="7" t="str">
        <f t="shared" si="8"/>
        <v/>
      </c>
      <c r="X213" s="79"/>
      <c r="Z213" s="7" t="str">
        <f>IF($D213="", "", COUNTIF('Categories &amp; Budgets'!$B$11:$B$40, $D213))</f>
        <v/>
      </c>
    </row>
    <row r="214" spans="1:26" x14ac:dyDescent="0.25">
      <c r="A214" s="32"/>
      <c r="B214" s="102"/>
      <c r="C214" s="103"/>
      <c r="D214" s="103"/>
      <c r="E214" s="103"/>
      <c r="F214" s="103"/>
      <c r="G214" s="104"/>
      <c r="H214" s="32"/>
      <c r="I214" s="27" t="str">
        <f>IF($D214="", "", IFERROR(INDEX('Categories &amp; Budgets'!$K$11:$K$40, MATCH($D214, 'Categories &amp; Budgets'!$B$11:$B$40, 0)), ""))</f>
        <v/>
      </c>
      <c r="J214" s="32"/>
      <c r="K214" s="30" t="str">
        <f>IF($D214="", "", IFERROR(INDEX('Categories &amp; Budgets'!$C$11:$C$40, MATCH($D214, 'Categories &amp; Budgets'!$B$11:$B$40, 0)), ""))</f>
        <v/>
      </c>
      <c r="L214" s="32"/>
      <c r="Q214" s="30" t="str">
        <f>IF(Suppliers!$B214="", "", Suppliers!$B214)</f>
        <v/>
      </c>
      <c r="S214" s="7" t="str">
        <f t="shared" si="7"/>
        <v/>
      </c>
      <c r="U214" s="7" t="str">
        <f t="shared" si="8"/>
        <v/>
      </c>
      <c r="X214" s="79"/>
      <c r="Z214" s="7" t="str">
        <f>IF($D214="", "", COUNTIF('Categories &amp; Budgets'!$B$11:$B$40, $D214))</f>
        <v/>
      </c>
    </row>
    <row r="215" spans="1:26" x14ac:dyDescent="0.25">
      <c r="A215" s="32"/>
      <c r="B215" s="102"/>
      <c r="C215" s="103"/>
      <c r="D215" s="103"/>
      <c r="E215" s="103"/>
      <c r="F215" s="103"/>
      <c r="G215" s="104"/>
      <c r="H215" s="32"/>
      <c r="I215" s="27" t="str">
        <f>IF($D215="", "", IFERROR(INDEX('Categories &amp; Budgets'!$K$11:$K$40, MATCH($D215, 'Categories &amp; Budgets'!$B$11:$B$40, 0)), ""))</f>
        <v/>
      </c>
      <c r="J215" s="32"/>
      <c r="K215" s="30" t="str">
        <f>IF($D215="", "", IFERROR(INDEX('Categories &amp; Budgets'!$C$11:$C$40, MATCH($D215, 'Categories &amp; Budgets'!$B$11:$B$40, 0)), ""))</f>
        <v/>
      </c>
      <c r="L215" s="32"/>
      <c r="Q215" s="30" t="str">
        <f>IF(Suppliers!$B215="", "", Suppliers!$B215)</f>
        <v/>
      </c>
      <c r="S215" s="7" t="str">
        <f t="shared" si="7"/>
        <v/>
      </c>
      <c r="U215" s="7" t="str">
        <f t="shared" si="8"/>
        <v/>
      </c>
      <c r="X215" s="79"/>
      <c r="Z215" s="7" t="str">
        <f>IF($D215="", "", COUNTIF('Categories &amp; Budgets'!$B$11:$B$40, $D215))</f>
        <v/>
      </c>
    </row>
    <row r="216" spans="1:26" x14ac:dyDescent="0.25">
      <c r="A216" s="32"/>
      <c r="B216" s="102"/>
      <c r="C216" s="103"/>
      <c r="D216" s="103"/>
      <c r="E216" s="103"/>
      <c r="F216" s="103"/>
      <c r="G216" s="104"/>
      <c r="H216" s="32"/>
      <c r="I216" s="27" t="str">
        <f>IF($D216="", "", IFERROR(INDEX('Categories &amp; Budgets'!$K$11:$K$40, MATCH($D216, 'Categories &amp; Budgets'!$B$11:$B$40, 0)), ""))</f>
        <v/>
      </c>
      <c r="J216" s="32"/>
      <c r="K216" s="30" t="str">
        <f>IF($D216="", "", IFERROR(INDEX('Categories &amp; Budgets'!$C$11:$C$40, MATCH($D216, 'Categories &amp; Budgets'!$B$11:$B$40, 0)), ""))</f>
        <v/>
      </c>
      <c r="L216" s="32"/>
      <c r="Q216" s="30" t="str">
        <f>IF(Suppliers!$B216="", "", Suppliers!$B216)</f>
        <v/>
      </c>
      <c r="S216" s="7" t="str">
        <f t="shared" si="7"/>
        <v/>
      </c>
      <c r="U216" s="7" t="str">
        <f t="shared" si="8"/>
        <v/>
      </c>
      <c r="X216" s="79"/>
      <c r="Z216" s="7" t="str">
        <f>IF($D216="", "", COUNTIF('Categories &amp; Budgets'!$B$11:$B$40, $D216))</f>
        <v/>
      </c>
    </row>
    <row r="217" spans="1:26" x14ac:dyDescent="0.25">
      <c r="A217" s="32"/>
      <c r="B217" s="102"/>
      <c r="C217" s="103"/>
      <c r="D217" s="103"/>
      <c r="E217" s="103"/>
      <c r="F217" s="103"/>
      <c r="G217" s="104"/>
      <c r="H217" s="32"/>
      <c r="I217" s="27" t="str">
        <f>IF($D217="", "", IFERROR(INDEX('Categories &amp; Budgets'!$K$11:$K$40, MATCH($D217, 'Categories &amp; Budgets'!$B$11:$B$40, 0)), ""))</f>
        <v/>
      </c>
      <c r="J217" s="32"/>
      <c r="K217" s="30" t="str">
        <f>IF($D217="", "", IFERROR(INDEX('Categories &amp; Budgets'!$C$11:$C$40, MATCH($D217, 'Categories &amp; Budgets'!$B$11:$B$40, 0)), ""))</f>
        <v/>
      </c>
      <c r="L217" s="32"/>
      <c r="Q217" s="30" t="str">
        <f>IF(Suppliers!$B217="", "", Suppliers!$B217)</f>
        <v/>
      </c>
      <c r="S217" s="7" t="str">
        <f t="shared" si="7"/>
        <v/>
      </c>
      <c r="U217" s="7" t="str">
        <f t="shared" si="8"/>
        <v/>
      </c>
      <c r="X217" s="79"/>
      <c r="Z217" s="7" t="str">
        <f>IF($D217="", "", COUNTIF('Categories &amp; Budgets'!$B$11:$B$40, $D217))</f>
        <v/>
      </c>
    </row>
    <row r="218" spans="1:26" x14ac:dyDescent="0.25">
      <c r="A218" s="32"/>
      <c r="B218" s="102"/>
      <c r="C218" s="103"/>
      <c r="D218" s="103"/>
      <c r="E218" s="103"/>
      <c r="F218" s="103"/>
      <c r="G218" s="104"/>
      <c r="H218" s="32"/>
      <c r="I218" s="27" t="str">
        <f>IF($D218="", "", IFERROR(INDEX('Categories &amp; Budgets'!$K$11:$K$40, MATCH($D218, 'Categories &amp; Budgets'!$B$11:$B$40, 0)), ""))</f>
        <v/>
      </c>
      <c r="J218" s="32"/>
      <c r="K218" s="30" t="str">
        <f>IF($D218="", "", IFERROR(INDEX('Categories &amp; Budgets'!$C$11:$C$40, MATCH($D218, 'Categories &amp; Budgets'!$B$11:$B$40, 0)), ""))</f>
        <v/>
      </c>
      <c r="L218" s="32"/>
      <c r="Q218" s="30" t="str">
        <f>IF(Suppliers!$B218="", "", Suppliers!$B218)</f>
        <v/>
      </c>
      <c r="S218" s="7" t="str">
        <f t="shared" si="7"/>
        <v/>
      </c>
      <c r="U218" s="7" t="str">
        <f t="shared" si="8"/>
        <v/>
      </c>
      <c r="X218" s="79"/>
      <c r="Z218" s="7" t="str">
        <f>IF($D218="", "", COUNTIF('Categories &amp; Budgets'!$B$11:$B$40, $D218))</f>
        <v/>
      </c>
    </row>
    <row r="219" spans="1:26" x14ac:dyDescent="0.25">
      <c r="A219" s="32"/>
      <c r="B219" s="102"/>
      <c r="C219" s="103"/>
      <c r="D219" s="103"/>
      <c r="E219" s="103"/>
      <c r="F219" s="103"/>
      <c r="G219" s="104"/>
      <c r="H219" s="32"/>
      <c r="I219" s="27" t="str">
        <f>IF($D219="", "", IFERROR(INDEX('Categories &amp; Budgets'!$K$11:$K$40, MATCH($D219, 'Categories &amp; Budgets'!$B$11:$B$40, 0)), ""))</f>
        <v/>
      </c>
      <c r="J219" s="32"/>
      <c r="K219" s="30" t="str">
        <f>IF($D219="", "", IFERROR(INDEX('Categories &amp; Budgets'!$C$11:$C$40, MATCH($D219, 'Categories &amp; Budgets'!$B$11:$B$40, 0)), ""))</f>
        <v/>
      </c>
      <c r="L219" s="32"/>
      <c r="Q219" s="30" t="str">
        <f>IF(Suppliers!$B219="", "", Suppliers!$B219)</f>
        <v/>
      </c>
      <c r="S219" s="7" t="str">
        <f t="shared" si="7"/>
        <v/>
      </c>
      <c r="U219" s="7" t="str">
        <f t="shared" si="8"/>
        <v/>
      </c>
      <c r="X219" s="79"/>
      <c r="Z219" s="7" t="str">
        <f>IF($D219="", "", COUNTIF('Categories &amp; Budgets'!$B$11:$B$40, $D219))</f>
        <v/>
      </c>
    </row>
    <row r="220" spans="1:26" x14ac:dyDescent="0.25">
      <c r="A220" s="32"/>
      <c r="B220" s="102"/>
      <c r="C220" s="103"/>
      <c r="D220" s="103"/>
      <c r="E220" s="103"/>
      <c r="F220" s="103"/>
      <c r="G220" s="104"/>
      <c r="H220" s="32"/>
      <c r="I220" s="27" t="str">
        <f>IF($D220="", "", IFERROR(INDEX('Categories &amp; Budgets'!$K$11:$K$40, MATCH($D220, 'Categories &amp; Budgets'!$B$11:$B$40, 0)), ""))</f>
        <v/>
      </c>
      <c r="J220" s="32"/>
      <c r="K220" s="30" t="str">
        <f>IF($D220="", "", IFERROR(INDEX('Categories &amp; Budgets'!$C$11:$C$40, MATCH($D220, 'Categories &amp; Budgets'!$B$11:$B$40, 0)), ""))</f>
        <v/>
      </c>
      <c r="L220" s="32"/>
      <c r="Q220" s="30" t="str">
        <f>IF(Suppliers!$B220="", "", Suppliers!$B220)</f>
        <v/>
      </c>
      <c r="S220" s="7" t="str">
        <f t="shared" si="7"/>
        <v/>
      </c>
      <c r="U220" s="7" t="str">
        <f t="shared" si="8"/>
        <v/>
      </c>
      <c r="X220" s="79"/>
      <c r="Z220" s="7" t="str">
        <f>IF($D220="", "", COUNTIF('Categories &amp; Budgets'!$B$11:$B$40, $D220))</f>
        <v/>
      </c>
    </row>
    <row r="221" spans="1:26" x14ac:dyDescent="0.25">
      <c r="A221" s="32"/>
      <c r="B221" s="102"/>
      <c r="C221" s="103"/>
      <c r="D221" s="103"/>
      <c r="E221" s="103"/>
      <c r="F221" s="103"/>
      <c r="G221" s="104"/>
      <c r="H221" s="32"/>
      <c r="I221" s="27" t="str">
        <f>IF($D221="", "", IFERROR(INDEX('Categories &amp; Budgets'!$K$11:$K$40, MATCH($D221, 'Categories &amp; Budgets'!$B$11:$B$40, 0)), ""))</f>
        <v/>
      </c>
      <c r="J221" s="32"/>
      <c r="K221" s="30" t="str">
        <f>IF($D221="", "", IFERROR(INDEX('Categories &amp; Budgets'!$C$11:$C$40, MATCH($D221, 'Categories &amp; Budgets'!$B$11:$B$40, 0)), ""))</f>
        <v/>
      </c>
      <c r="L221" s="32"/>
      <c r="Q221" s="30" t="str">
        <f>IF(Suppliers!$B221="", "", Suppliers!$B221)</f>
        <v/>
      </c>
      <c r="S221" s="7" t="str">
        <f t="shared" si="7"/>
        <v/>
      </c>
      <c r="U221" s="7" t="str">
        <f t="shared" si="8"/>
        <v/>
      </c>
      <c r="X221" s="79"/>
      <c r="Z221" s="7" t="str">
        <f>IF($D221="", "", COUNTIF('Categories &amp; Budgets'!$B$11:$B$40, $D221))</f>
        <v/>
      </c>
    </row>
    <row r="222" spans="1:26" x14ac:dyDescent="0.25">
      <c r="A222" s="32"/>
      <c r="B222" s="102"/>
      <c r="C222" s="103"/>
      <c r="D222" s="103"/>
      <c r="E222" s="103"/>
      <c r="F222" s="103"/>
      <c r="G222" s="104"/>
      <c r="H222" s="32"/>
      <c r="I222" s="27" t="str">
        <f>IF($D222="", "", IFERROR(INDEX('Categories &amp; Budgets'!$K$11:$K$40, MATCH($D222, 'Categories &amp; Budgets'!$B$11:$B$40, 0)), ""))</f>
        <v/>
      </c>
      <c r="J222" s="32"/>
      <c r="K222" s="30" t="str">
        <f>IF($D222="", "", IFERROR(INDEX('Categories &amp; Budgets'!$C$11:$C$40, MATCH($D222, 'Categories &amp; Budgets'!$B$11:$B$40, 0)), ""))</f>
        <v/>
      </c>
      <c r="L222" s="32"/>
      <c r="Q222" s="30" t="str">
        <f>IF(Suppliers!$B222="", "", Suppliers!$B222)</f>
        <v/>
      </c>
      <c r="S222" s="7" t="str">
        <f t="shared" si="7"/>
        <v/>
      </c>
      <c r="U222" s="7" t="str">
        <f t="shared" si="8"/>
        <v/>
      </c>
      <c r="X222" s="79"/>
      <c r="Z222" s="7" t="str">
        <f>IF($D222="", "", COUNTIF('Categories &amp; Budgets'!$B$11:$B$40, $D222))</f>
        <v/>
      </c>
    </row>
    <row r="223" spans="1:26" x14ac:dyDescent="0.25">
      <c r="A223" s="32"/>
      <c r="B223" s="102"/>
      <c r="C223" s="103"/>
      <c r="D223" s="103"/>
      <c r="E223" s="103"/>
      <c r="F223" s="103"/>
      <c r="G223" s="104"/>
      <c r="H223" s="32"/>
      <c r="I223" s="27" t="str">
        <f>IF($D223="", "", IFERROR(INDEX('Categories &amp; Budgets'!$K$11:$K$40, MATCH($D223, 'Categories &amp; Budgets'!$B$11:$B$40, 0)), ""))</f>
        <v/>
      </c>
      <c r="J223" s="32"/>
      <c r="K223" s="30" t="str">
        <f>IF($D223="", "", IFERROR(INDEX('Categories &amp; Budgets'!$C$11:$C$40, MATCH($D223, 'Categories &amp; Budgets'!$B$11:$B$40, 0)), ""))</f>
        <v/>
      </c>
      <c r="L223" s="32"/>
      <c r="Q223" s="30" t="str">
        <f>IF(Suppliers!$B223="", "", Suppliers!$B223)</f>
        <v/>
      </c>
      <c r="S223" s="7" t="str">
        <f t="shared" si="7"/>
        <v/>
      </c>
      <c r="U223" s="7" t="str">
        <f t="shared" si="8"/>
        <v/>
      </c>
      <c r="X223" s="79"/>
      <c r="Z223" s="7" t="str">
        <f>IF($D223="", "", COUNTIF('Categories &amp; Budgets'!$B$11:$B$40, $D223))</f>
        <v/>
      </c>
    </row>
    <row r="224" spans="1:26" x14ac:dyDescent="0.25">
      <c r="A224" s="32"/>
      <c r="B224" s="102"/>
      <c r="C224" s="103"/>
      <c r="D224" s="103"/>
      <c r="E224" s="103"/>
      <c r="F224" s="103"/>
      <c r="G224" s="104"/>
      <c r="H224" s="32"/>
      <c r="I224" s="27" t="str">
        <f>IF($D224="", "", IFERROR(INDEX('Categories &amp; Budgets'!$K$11:$K$40, MATCH($D224, 'Categories &amp; Budgets'!$B$11:$B$40, 0)), ""))</f>
        <v/>
      </c>
      <c r="J224" s="32"/>
      <c r="K224" s="30" t="str">
        <f>IF($D224="", "", IFERROR(INDEX('Categories &amp; Budgets'!$C$11:$C$40, MATCH($D224, 'Categories &amp; Budgets'!$B$11:$B$40, 0)), ""))</f>
        <v/>
      </c>
      <c r="L224" s="32"/>
      <c r="Q224" s="30" t="str">
        <f>IF(Suppliers!$B224="", "", Suppliers!$B224)</f>
        <v/>
      </c>
      <c r="S224" s="7" t="str">
        <f t="shared" si="7"/>
        <v/>
      </c>
      <c r="U224" s="7" t="str">
        <f t="shared" si="8"/>
        <v/>
      </c>
      <c r="X224" s="79"/>
      <c r="Z224" s="7" t="str">
        <f>IF($D224="", "", COUNTIF('Categories &amp; Budgets'!$B$11:$B$40, $D224))</f>
        <v/>
      </c>
    </row>
    <row r="225" spans="1:26" x14ac:dyDescent="0.25">
      <c r="A225" s="32"/>
      <c r="B225" s="102"/>
      <c r="C225" s="103"/>
      <c r="D225" s="103"/>
      <c r="E225" s="103"/>
      <c r="F225" s="103"/>
      <c r="G225" s="104"/>
      <c r="H225" s="32"/>
      <c r="I225" s="27" t="str">
        <f>IF($D225="", "", IFERROR(INDEX('Categories &amp; Budgets'!$K$11:$K$40, MATCH($D225, 'Categories &amp; Budgets'!$B$11:$B$40, 0)), ""))</f>
        <v/>
      </c>
      <c r="J225" s="32"/>
      <c r="K225" s="30" t="str">
        <f>IF($D225="", "", IFERROR(INDEX('Categories &amp; Budgets'!$C$11:$C$40, MATCH($D225, 'Categories &amp; Budgets'!$B$11:$B$40, 0)), ""))</f>
        <v/>
      </c>
      <c r="L225" s="32"/>
      <c r="Q225" s="30" t="str">
        <f>IF(Suppliers!$B225="", "", Suppliers!$B225)</f>
        <v/>
      </c>
      <c r="S225" s="7" t="str">
        <f t="shared" si="7"/>
        <v/>
      </c>
      <c r="U225" s="7" t="str">
        <f t="shared" si="8"/>
        <v/>
      </c>
      <c r="X225" s="79"/>
      <c r="Z225" s="7" t="str">
        <f>IF($D225="", "", COUNTIF('Categories &amp; Budgets'!$B$11:$B$40, $D225))</f>
        <v/>
      </c>
    </row>
    <row r="226" spans="1:26" x14ac:dyDescent="0.25">
      <c r="A226" s="32"/>
      <c r="B226" s="102"/>
      <c r="C226" s="103"/>
      <c r="D226" s="103"/>
      <c r="E226" s="103"/>
      <c r="F226" s="103"/>
      <c r="G226" s="104"/>
      <c r="H226" s="32"/>
      <c r="I226" s="27" t="str">
        <f>IF($D226="", "", IFERROR(INDEX('Categories &amp; Budgets'!$K$11:$K$40, MATCH($D226, 'Categories &amp; Budgets'!$B$11:$B$40, 0)), ""))</f>
        <v/>
      </c>
      <c r="J226" s="32"/>
      <c r="K226" s="30" t="str">
        <f>IF($D226="", "", IFERROR(INDEX('Categories &amp; Budgets'!$C$11:$C$40, MATCH($D226, 'Categories &amp; Budgets'!$B$11:$B$40, 0)), ""))</f>
        <v/>
      </c>
      <c r="L226" s="32"/>
      <c r="Q226" s="30" t="str">
        <f>IF(Suppliers!$B226="", "", Suppliers!$B226)</f>
        <v/>
      </c>
      <c r="S226" s="7" t="str">
        <f t="shared" si="7"/>
        <v/>
      </c>
      <c r="U226" s="7" t="str">
        <f t="shared" si="8"/>
        <v/>
      </c>
      <c r="X226" s="79"/>
      <c r="Z226" s="7" t="str">
        <f>IF($D226="", "", COUNTIF('Categories &amp; Budgets'!$B$11:$B$40, $D226))</f>
        <v/>
      </c>
    </row>
    <row r="227" spans="1:26" x14ac:dyDescent="0.25">
      <c r="A227" s="32"/>
      <c r="B227" s="102"/>
      <c r="C227" s="103"/>
      <c r="D227" s="103"/>
      <c r="E227" s="103"/>
      <c r="F227" s="103"/>
      <c r="G227" s="104"/>
      <c r="H227" s="32"/>
      <c r="I227" s="27" t="str">
        <f>IF($D227="", "", IFERROR(INDEX('Categories &amp; Budgets'!$K$11:$K$40, MATCH($D227, 'Categories &amp; Budgets'!$B$11:$B$40, 0)), ""))</f>
        <v/>
      </c>
      <c r="J227" s="32"/>
      <c r="K227" s="30" t="str">
        <f>IF($D227="", "", IFERROR(INDEX('Categories &amp; Budgets'!$C$11:$C$40, MATCH($D227, 'Categories &amp; Budgets'!$B$11:$B$40, 0)), ""))</f>
        <v/>
      </c>
      <c r="L227" s="32"/>
      <c r="Q227" s="30" t="str">
        <f>IF(Suppliers!$B227="", "", Suppliers!$B227)</f>
        <v/>
      </c>
      <c r="S227" s="7" t="str">
        <f t="shared" si="7"/>
        <v/>
      </c>
      <c r="U227" s="7" t="str">
        <f t="shared" si="8"/>
        <v/>
      </c>
      <c r="X227" s="79"/>
      <c r="Z227" s="7" t="str">
        <f>IF($D227="", "", COUNTIF('Categories &amp; Budgets'!$B$11:$B$40, $D227))</f>
        <v/>
      </c>
    </row>
    <row r="228" spans="1:26" x14ac:dyDescent="0.25">
      <c r="A228" s="32"/>
      <c r="B228" s="102"/>
      <c r="C228" s="103"/>
      <c r="D228" s="103"/>
      <c r="E228" s="103"/>
      <c r="F228" s="103"/>
      <c r="G228" s="104"/>
      <c r="H228" s="32"/>
      <c r="I228" s="27" t="str">
        <f>IF($D228="", "", IFERROR(INDEX('Categories &amp; Budgets'!$K$11:$K$40, MATCH($D228, 'Categories &amp; Budgets'!$B$11:$B$40, 0)), ""))</f>
        <v/>
      </c>
      <c r="J228" s="32"/>
      <c r="K228" s="30" t="str">
        <f>IF($D228="", "", IFERROR(INDEX('Categories &amp; Budgets'!$C$11:$C$40, MATCH($D228, 'Categories &amp; Budgets'!$B$11:$B$40, 0)), ""))</f>
        <v/>
      </c>
      <c r="L228" s="32"/>
      <c r="Q228" s="30" t="str">
        <f>IF(Suppliers!$B228="", "", Suppliers!$B228)</f>
        <v/>
      </c>
      <c r="S228" s="7" t="str">
        <f t="shared" si="7"/>
        <v/>
      </c>
      <c r="U228" s="7" t="str">
        <f t="shared" si="8"/>
        <v/>
      </c>
      <c r="X228" s="79"/>
      <c r="Z228" s="7" t="str">
        <f>IF($D228="", "", COUNTIF('Categories &amp; Budgets'!$B$11:$B$40, $D228))</f>
        <v/>
      </c>
    </row>
    <row r="229" spans="1:26" x14ac:dyDescent="0.25">
      <c r="A229" s="32"/>
      <c r="B229" s="102"/>
      <c r="C229" s="103"/>
      <c r="D229" s="103"/>
      <c r="E229" s="103"/>
      <c r="F229" s="103"/>
      <c r="G229" s="104"/>
      <c r="H229" s="32"/>
      <c r="I229" s="27" t="str">
        <f>IF($D229="", "", IFERROR(INDEX('Categories &amp; Budgets'!$K$11:$K$40, MATCH($D229, 'Categories &amp; Budgets'!$B$11:$B$40, 0)), ""))</f>
        <v/>
      </c>
      <c r="J229" s="32"/>
      <c r="K229" s="30" t="str">
        <f>IF($D229="", "", IFERROR(INDEX('Categories &amp; Budgets'!$C$11:$C$40, MATCH($D229, 'Categories &amp; Budgets'!$B$11:$B$40, 0)), ""))</f>
        <v/>
      </c>
      <c r="L229" s="32"/>
      <c r="Q229" s="30" t="str">
        <f>IF(Suppliers!$B229="", "", Suppliers!$B229)</f>
        <v/>
      </c>
      <c r="S229" s="7" t="str">
        <f t="shared" si="7"/>
        <v/>
      </c>
      <c r="U229" s="7" t="str">
        <f t="shared" si="8"/>
        <v/>
      </c>
      <c r="X229" s="79"/>
      <c r="Z229" s="7" t="str">
        <f>IF($D229="", "", COUNTIF('Categories &amp; Budgets'!$B$11:$B$40, $D229))</f>
        <v/>
      </c>
    </row>
    <row r="230" spans="1:26" x14ac:dyDescent="0.25">
      <c r="A230" s="32"/>
      <c r="B230" s="102"/>
      <c r="C230" s="103"/>
      <c r="D230" s="103"/>
      <c r="E230" s="103"/>
      <c r="F230" s="103"/>
      <c r="G230" s="104"/>
      <c r="H230" s="32"/>
      <c r="I230" s="27" t="str">
        <f>IF($D230="", "", IFERROR(INDEX('Categories &amp; Budgets'!$K$11:$K$40, MATCH($D230, 'Categories &amp; Budgets'!$B$11:$B$40, 0)), ""))</f>
        <v/>
      </c>
      <c r="J230" s="32"/>
      <c r="K230" s="30" t="str">
        <f>IF($D230="", "", IFERROR(INDEX('Categories &amp; Budgets'!$C$11:$C$40, MATCH($D230, 'Categories &amp; Budgets'!$B$11:$B$40, 0)), ""))</f>
        <v/>
      </c>
      <c r="L230" s="32"/>
      <c r="Q230" s="31" t="str">
        <f>IF(Suppliers!$B230="", "", Suppliers!$B230)</f>
        <v/>
      </c>
      <c r="S230" s="7" t="str">
        <f t="shared" si="7"/>
        <v/>
      </c>
      <c r="U230" s="7" t="str">
        <f t="shared" si="8"/>
        <v/>
      </c>
      <c r="X230" s="79"/>
      <c r="Z230" s="7" t="str">
        <f>IF($D230="", "", COUNTIF('Categories &amp; Budgets'!$B$11:$B$40, $D230))</f>
        <v/>
      </c>
    </row>
    <row r="231" spans="1:26" x14ac:dyDescent="0.25">
      <c r="A231" s="32"/>
      <c r="B231" s="102"/>
      <c r="C231" s="103"/>
      <c r="D231" s="103"/>
      <c r="E231" s="103"/>
      <c r="F231" s="103"/>
      <c r="G231" s="104"/>
      <c r="H231" s="32"/>
      <c r="I231" s="27" t="str">
        <f>IF($D231="", "", IFERROR(INDEX('Categories &amp; Budgets'!$K$11:$K$40, MATCH($D231, 'Categories &amp; Budgets'!$B$11:$B$40, 0)), ""))</f>
        <v/>
      </c>
      <c r="J231" s="32"/>
      <c r="K231" s="30" t="str">
        <f>IF($D231="", "", IFERROR(INDEX('Categories &amp; Budgets'!$C$11:$C$40, MATCH($D231, 'Categories &amp; Budgets'!$B$11:$B$40, 0)), ""))</f>
        <v/>
      </c>
      <c r="L231" s="32"/>
      <c r="Q231" s="14"/>
      <c r="S231" s="7" t="str">
        <f t="shared" si="7"/>
        <v/>
      </c>
      <c r="U231" s="7" t="str">
        <f t="shared" si="8"/>
        <v/>
      </c>
      <c r="X231" s="79"/>
      <c r="Z231" s="7" t="str">
        <f>IF($D231="", "", COUNTIF('Categories &amp; Budgets'!$B$11:$B$40, $D231))</f>
        <v/>
      </c>
    </row>
    <row r="232" spans="1:26" x14ac:dyDescent="0.25">
      <c r="A232" s="32"/>
      <c r="B232" s="102"/>
      <c r="C232" s="103"/>
      <c r="D232" s="103"/>
      <c r="E232" s="103"/>
      <c r="F232" s="103"/>
      <c r="G232" s="104"/>
      <c r="H232" s="32"/>
      <c r="I232" s="27" t="str">
        <f>IF($D232="", "", IFERROR(INDEX('Categories &amp; Budgets'!$K$11:$K$40, MATCH($D232, 'Categories &amp; Budgets'!$B$11:$B$40, 0)), ""))</f>
        <v/>
      </c>
      <c r="J232" s="32"/>
      <c r="K232" s="30" t="str">
        <f>IF($D232="", "", IFERROR(INDEX('Categories &amp; Budgets'!$C$11:$C$40, MATCH($D232, 'Categories &amp; Budgets'!$B$11:$B$40, 0)), ""))</f>
        <v/>
      </c>
      <c r="L232" s="32"/>
      <c r="Q232" s="14"/>
      <c r="S232" s="7" t="str">
        <f t="shared" si="7"/>
        <v/>
      </c>
      <c r="U232" s="7" t="str">
        <f t="shared" si="8"/>
        <v/>
      </c>
      <c r="X232" s="79"/>
      <c r="Z232" s="7" t="str">
        <f>IF($D232="", "", COUNTIF('Categories &amp; Budgets'!$B$11:$B$40, $D232))</f>
        <v/>
      </c>
    </row>
    <row r="233" spans="1:26" x14ac:dyDescent="0.25">
      <c r="A233" s="32"/>
      <c r="B233" s="102"/>
      <c r="C233" s="103"/>
      <c r="D233" s="103"/>
      <c r="E233" s="103"/>
      <c r="F233" s="103"/>
      <c r="G233" s="104"/>
      <c r="H233" s="32"/>
      <c r="I233" s="27" t="str">
        <f>IF($D233="", "", IFERROR(INDEX('Categories &amp; Budgets'!$K$11:$K$40, MATCH($D233, 'Categories &amp; Budgets'!$B$11:$B$40, 0)), ""))</f>
        <v/>
      </c>
      <c r="J233" s="32"/>
      <c r="K233" s="30" t="str">
        <f>IF($D233="", "", IFERROR(INDEX('Categories &amp; Budgets'!$C$11:$C$40, MATCH($D233, 'Categories &amp; Budgets'!$B$11:$B$40, 0)), ""))</f>
        <v/>
      </c>
      <c r="L233" s="32"/>
      <c r="Q233" s="14"/>
      <c r="S233" s="7" t="str">
        <f t="shared" si="7"/>
        <v/>
      </c>
      <c r="U233" s="7" t="str">
        <f t="shared" si="8"/>
        <v/>
      </c>
      <c r="X233" s="79"/>
      <c r="Z233" s="7" t="str">
        <f>IF($D233="", "", COUNTIF('Categories &amp; Budgets'!$B$11:$B$40, $D233))</f>
        <v/>
      </c>
    </row>
    <row r="234" spans="1:26" x14ac:dyDescent="0.25">
      <c r="A234" s="32"/>
      <c r="B234" s="102"/>
      <c r="C234" s="103"/>
      <c r="D234" s="103"/>
      <c r="E234" s="103"/>
      <c r="F234" s="103"/>
      <c r="G234" s="104"/>
      <c r="H234" s="32"/>
      <c r="I234" s="27" t="str">
        <f>IF($D234="", "", IFERROR(INDEX('Categories &amp; Budgets'!$K$11:$K$40, MATCH($D234, 'Categories &amp; Budgets'!$B$11:$B$40, 0)), ""))</f>
        <v/>
      </c>
      <c r="J234" s="32"/>
      <c r="K234" s="30" t="str">
        <f>IF($D234="", "", IFERROR(INDEX('Categories &amp; Budgets'!$C$11:$C$40, MATCH($D234, 'Categories &amp; Budgets'!$B$11:$B$40, 0)), ""))</f>
        <v/>
      </c>
      <c r="L234" s="32"/>
      <c r="Q234" s="14"/>
      <c r="S234" s="7" t="str">
        <f t="shared" si="7"/>
        <v/>
      </c>
      <c r="U234" s="7" t="str">
        <f t="shared" si="8"/>
        <v/>
      </c>
      <c r="X234" s="79"/>
      <c r="Z234" s="7" t="str">
        <f>IF($D234="", "", COUNTIF('Categories &amp; Budgets'!$B$11:$B$40, $D234))</f>
        <v/>
      </c>
    </row>
    <row r="235" spans="1:26" x14ac:dyDescent="0.25">
      <c r="A235" s="32"/>
      <c r="B235" s="102"/>
      <c r="C235" s="103"/>
      <c r="D235" s="103"/>
      <c r="E235" s="103"/>
      <c r="F235" s="103"/>
      <c r="G235" s="104"/>
      <c r="H235" s="32"/>
      <c r="I235" s="27" t="str">
        <f>IF($D235="", "", IFERROR(INDEX('Categories &amp; Budgets'!$K$11:$K$40, MATCH($D235, 'Categories &amp; Budgets'!$B$11:$B$40, 0)), ""))</f>
        <v/>
      </c>
      <c r="J235" s="32"/>
      <c r="K235" s="30" t="str">
        <f>IF($D235="", "", IFERROR(INDEX('Categories &amp; Budgets'!$C$11:$C$40, MATCH($D235, 'Categories &amp; Budgets'!$B$11:$B$40, 0)), ""))</f>
        <v/>
      </c>
      <c r="L235" s="32"/>
      <c r="Q235" s="14"/>
      <c r="S235" s="7" t="str">
        <f t="shared" si="7"/>
        <v/>
      </c>
      <c r="U235" s="7" t="str">
        <f t="shared" si="8"/>
        <v/>
      </c>
      <c r="X235" s="79"/>
      <c r="Z235" s="7" t="str">
        <f>IF($D235="", "", COUNTIF('Categories &amp; Budgets'!$B$11:$B$40, $D235))</f>
        <v/>
      </c>
    </row>
    <row r="236" spans="1:26" x14ac:dyDescent="0.25">
      <c r="A236" s="32"/>
      <c r="B236" s="102"/>
      <c r="C236" s="103"/>
      <c r="D236" s="103"/>
      <c r="E236" s="103"/>
      <c r="F236" s="103"/>
      <c r="G236" s="104"/>
      <c r="H236" s="32"/>
      <c r="I236" s="27" t="str">
        <f>IF($D236="", "", IFERROR(INDEX('Categories &amp; Budgets'!$K$11:$K$40, MATCH($D236, 'Categories &amp; Budgets'!$B$11:$B$40, 0)), ""))</f>
        <v/>
      </c>
      <c r="J236" s="32"/>
      <c r="K236" s="30" t="str">
        <f>IF($D236="", "", IFERROR(INDEX('Categories &amp; Budgets'!$C$11:$C$40, MATCH($D236, 'Categories &amp; Budgets'!$B$11:$B$40, 0)), ""))</f>
        <v/>
      </c>
      <c r="L236" s="32"/>
      <c r="Q236" s="14"/>
      <c r="S236" s="7" t="str">
        <f t="shared" si="7"/>
        <v/>
      </c>
      <c r="U236" s="7" t="str">
        <f t="shared" si="8"/>
        <v/>
      </c>
      <c r="X236" s="79"/>
      <c r="Z236" s="7" t="str">
        <f>IF($D236="", "", COUNTIF('Categories &amp; Budgets'!$B$11:$B$40, $D236))</f>
        <v/>
      </c>
    </row>
    <row r="237" spans="1:26" x14ac:dyDescent="0.25">
      <c r="A237" s="32"/>
      <c r="B237" s="102"/>
      <c r="C237" s="103"/>
      <c r="D237" s="103"/>
      <c r="E237" s="103"/>
      <c r="F237" s="103"/>
      <c r="G237" s="104"/>
      <c r="H237" s="32"/>
      <c r="I237" s="27" t="str">
        <f>IF($D237="", "", IFERROR(INDEX('Categories &amp; Budgets'!$K$11:$K$40, MATCH($D237, 'Categories &amp; Budgets'!$B$11:$B$40, 0)), ""))</f>
        <v/>
      </c>
      <c r="J237" s="32"/>
      <c r="K237" s="30" t="str">
        <f>IF($D237="", "", IFERROR(INDEX('Categories &amp; Budgets'!$C$11:$C$40, MATCH($D237, 'Categories &amp; Budgets'!$B$11:$B$40, 0)), ""))</f>
        <v/>
      </c>
      <c r="L237" s="32"/>
      <c r="Q237" s="14"/>
      <c r="S237" s="7" t="str">
        <f t="shared" si="7"/>
        <v/>
      </c>
      <c r="U237" s="7" t="str">
        <f t="shared" si="8"/>
        <v/>
      </c>
      <c r="X237" s="79"/>
      <c r="Z237" s="7" t="str">
        <f>IF($D237="", "", COUNTIF('Categories &amp; Budgets'!$B$11:$B$40, $D237))</f>
        <v/>
      </c>
    </row>
    <row r="238" spans="1:26" x14ac:dyDescent="0.25">
      <c r="A238" s="32"/>
      <c r="B238" s="102"/>
      <c r="C238" s="103"/>
      <c r="D238" s="103"/>
      <c r="E238" s="103"/>
      <c r="F238" s="103"/>
      <c r="G238" s="104"/>
      <c r="H238" s="32"/>
      <c r="I238" s="27" t="str">
        <f>IF($D238="", "", IFERROR(INDEX('Categories &amp; Budgets'!$K$11:$K$40, MATCH($D238, 'Categories &amp; Budgets'!$B$11:$B$40, 0)), ""))</f>
        <v/>
      </c>
      <c r="J238" s="32"/>
      <c r="K238" s="30" t="str">
        <f>IF($D238="", "", IFERROR(INDEX('Categories &amp; Budgets'!$C$11:$C$40, MATCH($D238, 'Categories &amp; Budgets'!$B$11:$B$40, 0)), ""))</f>
        <v/>
      </c>
      <c r="L238" s="32"/>
      <c r="Q238" s="14"/>
      <c r="S238" s="7" t="str">
        <f t="shared" si="7"/>
        <v/>
      </c>
      <c r="U238" s="7" t="str">
        <f t="shared" si="8"/>
        <v/>
      </c>
      <c r="X238" s="79"/>
      <c r="Z238" s="7" t="str">
        <f>IF($D238="", "", COUNTIF('Categories &amp; Budgets'!$B$11:$B$40, $D238))</f>
        <v/>
      </c>
    </row>
    <row r="239" spans="1:26" x14ac:dyDescent="0.25">
      <c r="A239" s="32"/>
      <c r="B239" s="102"/>
      <c r="C239" s="103"/>
      <c r="D239" s="103"/>
      <c r="E239" s="103"/>
      <c r="F239" s="103"/>
      <c r="G239" s="104"/>
      <c r="H239" s="32"/>
      <c r="I239" s="27" t="str">
        <f>IF($D239="", "", IFERROR(INDEX('Categories &amp; Budgets'!$K$11:$K$40, MATCH($D239, 'Categories &amp; Budgets'!$B$11:$B$40, 0)), ""))</f>
        <v/>
      </c>
      <c r="J239" s="32"/>
      <c r="K239" s="30" t="str">
        <f>IF($D239="", "", IFERROR(INDEX('Categories &amp; Budgets'!$C$11:$C$40, MATCH($D239, 'Categories &amp; Budgets'!$B$11:$B$40, 0)), ""))</f>
        <v/>
      </c>
      <c r="L239" s="32"/>
      <c r="Q239" s="14"/>
      <c r="S239" s="7" t="str">
        <f t="shared" si="7"/>
        <v/>
      </c>
      <c r="U239" s="7" t="str">
        <f t="shared" si="8"/>
        <v/>
      </c>
      <c r="X239" s="79"/>
      <c r="Z239" s="7" t="str">
        <f>IF($D239="", "", COUNTIF('Categories &amp; Budgets'!$B$11:$B$40, $D239))</f>
        <v/>
      </c>
    </row>
    <row r="240" spans="1:26" x14ac:dyDescent="0.25">
      <c r="A240" s="32"/>
      <c r="B240" s="102"/>
      <c r="C240" s="103"/>
      <c r="D240" s="103"/>
      <c r="E240" s="103"/>
      <c r="F240" s="103"/>
      <c r="G240" s="104"/>
      <c r="H240" s="32"/>
      <c r="I240" s="27" t="str">
        <f>IF($D240="", "", IFERROR(INDEX('Categories &amp; Budgets'!$K$11:$K$40, MATCH($D240, 'Categories &amp; Budgets'!$B$11:$B$40, 0)), ""))</f>
        <v/>
      </c>
      <c r="J240" s="32"/>
      <c r="K240" s="30" t="str">
        <f>IF($D240="", "", IFERROR(INDEX('Categories &amp; Budgets'!$C$11:$C$40, MATCH($D240, 'Categories &amp; Budgets'!$B$11:$B$40, 0)), ""))</f>
        <v/>
      </c>
      <c r="L240" s="32"/>
      <c r="Q240" s="14"/>
      <c r="S240" s="7" t="str">
        <f t="shared" si="7"/>
        <v/>
      </c>
      <c r="U240" s="7" t="str">
        <f t="shared" si="8"/>
        <v/>
      </c>
      <c r="X240" s="79"/>
      <c r="Z240" s="7" t="str">
        <f>IF($D240="", "", COUNTIF('Categories &amp; Budgets'!$B$11:$B$40, $D240))</f>
        <v/>
      </c>
    </row>
    <row r="241" spans="1:26" x14ac:dyDescent="0.25">
      <c r="A241" s="32"/>
      <c r="B241" s="102"/>
      <c r="C241" s="103"/>
      <c r="D241" s="103"/>
      <c r="E241" s="103"/>
      <c r="F241" s="103"/>
      <c r="G241" s="104"/>
      <c r="H241" s="32"/>
      <c r="I241" s="27" t="str">
        <f>IF($D241="", "", IFERROR(INDEX('Categories &amp; Budgets'!$K$11:$K$40, MATCH($D241, 'Categories &amp; Budgets'!$B$11:$B$40, 0)), ""))</f>
        <v/>
      </c>
      <c r="J241" s="32"/>
      <c r="K241" s="30" t="str">
        <f>IF($D241="", "", IFERROR(INDEX('Categories &amp; Budgets'!$C$11:$C$40, MATCH($D241, 'Categories &amp; Budgets'!$B$11:$B$40, 0)), ""))</f>
        <v/>
      </c>
      <c r="L241" s="32"/>
      <c r="Q241" s="14"/>
      <c r="S241" s="7" t="str">
        <f t="shared" si="7"/>
        <v/>
      </c>
      <c r="U241" s="7" t="str">
        <f t="shared" si="8"/>
        <v/>
      </c>
      <c r="X241" s="79"/>
      <c r="Z241" s="7" t="str">
        <f>IF($D241="", "", COUNTIF('Categories &amp; Budgets'!$B$11:$B$40, $D241))</f>
        <v/>
      </c>
    </row>
    <row r="242" spans="1:26" x14ac:dyDescent="0.25">
      <c r="A242" s="32"/>
      <c r="B242" s="102"/>
      <c r="C242" s="103"/>
      <c r="D242" s="103"/>
      <c r="E242" s="103"/>
      <c r="F242" s="103"/>
      <c r="G242" s="104"/>
      <c r="H242" s="32"/>
      <c r="I242" s="27" t="str">
        <f>IF($D242="", "", IFERROR(INDEX('Categories &amp; Budgets'!$K$11:$K$40, MATCH($D242, 'Categories &amp; Budgets'!$B$11:$B$40, 0)), ""))</f>
        <v/>
      </c>
      <c r="J242" s="32"/>
      <c r="K242" s="30" t="str">
        <f>IF($D242="", "", IFERROR(INDEX('Categories &amp; Budgets'!$C$11:$C$40, MATCH($D242, 'Categories &amp; Budgets'!$B$11:$B$40, 0)), ""))</f>
        <v/>
      </c>
      <c r="L242" s="32"/>
      <c r="Q242" s="14"/>
      <c r="S242" s="7" t="str">
        <f t="shared" si="7"/>
        <v/>
      </c>
      <c r="U242" s="7" t="str">
        <f t="shared" si="8"/>
        <v/>
      </c>
      <c r="X242" s="79"/>
      <c r="Z242" s="7" t="str">
        <f>IF($D242="", "", COUNTIF('Categories &amp; Budgets'!$B$11:$B$40, $D242))</f>
        <v/>
      </c>
    </row>
    <row r="243" spans="1:26" x14ac:dyDescent="0.25">
      <c r="A243" s="32"/>
      <c r="B243" s="102"/>
      <c r="C243" s="103"/>
      <c r="D243" s="103"/>
      <c r="E243" s="103"/>
      <c r="F243" s="103"/>
      <c r="G243" s="104"/>
      <c r="H243" s="32"/>
      <c r="I243" s="27" t="str">
        <f>IF($D243="", "", IFERROR(INDEX('Categories &amp; Budgets'!$K$11:$K$40, MATCH($D243, 'Categories &amp; Budgets'!$B$11:$B$40, 0)), ""))</f>
        <v/>
      </c>
      <c r="J243" s="32"/>
      <c r="K243" s="30" t="str">
        <f>IF($D243="", "", IFERROR(INDEX('Categories &amp; Budgets'!$C$11:$C$40, MATCH($D243, 'Categories &amp; Budgets'!$B$11:$B$40, 0)), ""))</f>
        <v/>
      </c>
      <c r="L243" s="32"/>
      <c r="Q243" s="14"/>
      <c r="S243" s="7" t="str">
        <f t="shared" si="7"/>
        <v/>
      </c>
      <c r="U243" s="7" t="str">
        <f t="shared" si="8"/>
        <v/>
      </c>
      <c r="X243" s="79"/>
      <c r="Z243" s="7" t="str">
        <f>IF($D243="", "", COUNTIF('Categories &amp; Budgets'!$B$11:$B$40, $D243))</f>
        <v/>
      </c>
    </row>
    <row r="244" spans="1:26" x14ac:dyDescent="0.25">
      <c r="A244" s="32"/>
      <c r="B244" s="102"/>
      <c r="C244" s="103"/>
      <c r="D244" s="103"/>
      <c r="E244" s="103"/>
      <c r="F244" s="103"/>
      <c r="G244" s="104"/>
      <c r="H244" s="32"/>
      <c r="I244" s="27" t="str">
        <f>IF($D244="", "", IFERROR(INDEX('Categories &amp; Budgets'!$K$11:$K$40, MATCH($D244, 'Categories &amp; Budgets'!$B$11:$B$40, 0)), ""))</f>
        <v/>
      </c>
      <c r="J244" s="32"/>
      <c r="K244" s="30" t="str">
        <f>IF($D244="", "", IFERROR(INDEX('Categories &amp; Budgets'!$C$11:$C$40, MATCH($D244, 'Categories &amp; Budgets'!$B$11:$B$40, 0)), ""))</f>
        <v/>
      </c>
      <c r="L244" s="32"/>
      <c r="Q244" s="14"/>
      <c r="S244" s="7" t="str">
        <f t="shared" si="7"/>
        <v/>
      </c>
      <c r="U244" s="7" t="str">
        <f t="shared" si="8"/>
        <v/>
      </c>
      <c r="X244" s="79"/>
      <c r="Z244" s="7" t="str">
        <f>IF($D244="", "", COUNTIF('Categories &amp; Budgets'!$B$11:$B$40, $D244))</f>
        <v/>
      </c>
    </row>
    <row r="245" spans="1:26" x14ac:dyDescent="0.25">
      <c r="A245" s="32"/>
      <c r="B245" s="102"/>
      <c r="C245" s="103"/>
      <c r="D245" s="103"/>
      <c r="E245" s="103"/>
      <c r="F245" s="103"/>
      <c r="G245" s="104"/>
      <c r="H245" s="32"/>
      <c r="I245" s="27" t="str">
        <f>IF($D245="", "", IFERROR(INDEX('Categories &amp; Budgets'!$K$11:$K$40, MATCH($D245, 'Categories &amp; Budgets'!$B$11:$B$40, 0)), ""))</f>
        <v/>
      </c>
      <c r="J245" s="32"/>
      <c r="K245" s="30" t="str">
        <f>IF($D245="", "", IFERROR(INDEX('Categories &amp; Budgets'!$C$11:$C$40, MATCH($D245, 'Categories &amp; Budgets'!$B$11:$B$40, 0)), ""))</f>
        <v/>
      </c>
      <c r="L245" s="32"/>
      <c r="Q245" s="14"/>
      <c r="S245" s="7" t="str">
        <f t="shared" si="7"/>
        <v/>
      </c>
      <c r="U245" s="7" t="str">
        <f t="shared" si="8"/>
        <v/>
      </c>
      <c r="X245" s="79"/>
      <c r="Z245" s="7" t="str">
        <f>IF($D245="", "", COUNTIF('Categories &amp; Budgets'!$B$11:$B$40, $D245))</f>
        <v/>
      </c>
    </row>
    <row r="246" spans="1:26" x14ac:dyDescent="0.25">
      <c r="A246" s="32"/>
      <c r="B246" s="102"/>
      <c r="C246" s="103"/>
      <c r="D246" s="103"/>
      <c r="E246" s="103"/>
      <c r="F246" s="103"/>
      <c r="G246" s="104"/>
      <c r="H246" s="32"/>
      <c r="I246" s="27" t="str">
        <f>IF($D246="", "", IFERROR(INDEX('Categories &amp; Budgets'!$K$11:$K$40, MATCH($D246, 'Categories &amp; Budgets'!$B$11:$B$40, 0)), ""))</f>
        <v/>
      </c>
      <c r="J246" s="32"/>
      <c r="K246" s="30" t="str">
        <f>IF($D246="", "", IFERROR(INDEX('Categories &amp; Budgets'!$C$11:$C$40, MATCH($D246, 'Categories &amp; Budgets'!$B$11:$B$40, 0)), ""))</f>
        <v/>
      </c>
      <c r="L246" s="32"/>
      <c r="Q246" s="14"/>
      <c r="S246" s="7" t="str">
        <f t="shared" si="7"/>
        <v/>
      </c>
      <c r="U246" s="7" t="str">
        <f t="shared" si="8"/>
        <v/>
      </c>
      <c r="X246" s="79"/>
      <c r="Z246" s="7" t="str">
        <f>IF($D246="", "", COUNTIF('Categories &amp; Budgets'!$B$11:$B$40, $D246))</f>
        <v/>
      </c>
    </row>
    <row r="247" spans="1:26" x14ac:dyDescent="0.25">
      <c r="A247" s="32"/>
      <c r="B247" s="102"/>
      <c r="C247" s="103"/>
      <c r="D247" s="103"/>
      <c r="E247" s="103"/>
      <c r="F247" s="103"/>
      <c r="G247" s="104"/>
      <c r="H247" s="32"/>
      <c r="I247" s="27" t="str">
        <f>IF($D247="", "", IFERROR(INDEX('Categories &amp; Budgets'!$K$11:$K$40, MATCH($D247, 'Categories &amp; Budgets'!$B$11:$B$40, 0)), ""))</f>
        <v/>
      </c>
      <c r="J247" s="32"/>
      <c r="K247" s="30" t="str">
        <f>IF($D247="", "", IFERROR(INDEX('Categories &amp; Budgets'!$C$11:$C$40, MATCH($D247, 'Categories &amp; Budgets'!$B$11:$B$40, 0)), ""))</f>
        <v/>
      </c>
      <c r="L247" s="32"/>
      <c r="Q247" s="14"/>
      <c r="S247" s="7" t="str">
        <f t="shared" si="7"/>
        <v/>
      </c>
      <c r="U247" s="7" t="str">
        <f t="shared" si="8"/>
        <v/>
      </c>
      <c r="X247" s="79"/>
      <c r="Z247" s="7" t="str">
        <f>IF($D247="", "", COUNTIF('Categories &amp; Budgets'!$B$11:$B$40, $D247))</f>
        <v/>
      </c>
    </row>
    <row r="248" spans="1:26" x14ac:dyDescent="0.25">
      <c r="A248" s="32"/>
      <c r="B248" s="102"/>
      <c r="C248" s="103"/>
      <c r="D248" s="103"/>
      <c r="E248" s="103"/>
      <c r="F248" s="103"/>
      <c r="G248" s="104"/>
      <c r="H248" s="32"/>
      <c r="I248" s="27" t="str">
        <f>IF($D248="", "", IFERROR(INDEX('Categories &amp; Budgets'!$K$11:$K$40, MATCH($D248, 'Categories &amp; Budgets'!$B$11:$B$40, 0)), ""))</f>
        <v/>
      </c>
      <c r="J248" s="32"/>
      <c r="K248" s="30" t="str">
        <f>IF($D248="", "", IFERROR(INDEX('Categories &amp; Budgets'!$C$11:$C$40, MATCH($D248, 'Categories &amp; Budgets'!$B$11:$B$40, 0)), ""))</f>
        <v/>
      </c>
      <c r="L248" s="32"/>
      <c r="Q248" s="14"/>
      <c r="S248" s="7" t="str">
        <f t="shared" si="7"/>
        <v/>
      </c>
      <c r="U248" s="7" t="str">
        <f t="shared" si="8"/>
        <v/>
      </c>
      <c r="X248" s="79"/>
      <c r="Z248" s="7" t="str">
        <f>IF($D248="", "", COUNTIF('Categories &amp; Budgets'!$B$11:$B$40, $D248))</f>
        <v/>
      </c>
    </row>
    <row r="249" spans="1:26" x14ac:dyDescent="0.25">
      <c r="A249" s="32"/>
      <c r="B249" s="102"/>
      <c r="C249" s="103"/>
      <c r="D249" s="103"/>
      <c r="E249" s="103"/>
      <c r="F249" s="103"/>
      <c r="G249" s="104"/>
      <c r="H249" s="32"/>
      <c r="I249" s="27" t="str">
        <f>IF($D249="", "", IFERROR(INDEX('Categories &amp; Budgets'!$K$11:$K$40, MATCH($D249, 'Categories &amp; Budgets'!$B$11:$B$40, 0)), ""))</f>
        <v/>
      </c>
      <c r="J249" s="32"/>
      <c r="K249" s="30" t="str">
        <f>IF($D249="", "", IFERROR(INDEX('Categories &amp; Budgets'!$C$11:$C$40, MATCH($D249, 'Categories &amp; Budgets'!$B$11:$B$40, 0)), ""))</f>
        <v/>
      </c>
      <c r="L249" s="32"/>
      <c r="Q249" s="14"/>
      <c r="S249" s="7" t="str">
        <f t="shared" si="7"/>
        <v/>
      </c>
      <c r="U249" s="7" t="str">
        <f t="shared" si="8"/>
        <v/>
      </c>
      <c r="X249" s="79"/>
      <c r="Z249" s="7" t="str">
        <f>IF($D249="", "", COUNTIF('Categories &amp; Budgets'!$B$11:$B$40, $D249))</f>
        <v/>
      </c>
    </row>
    <row r="250" spans="1:26" x14ac:dyDescent="0.25">
      <c r="A250" s="32"/>
      <c r="B250" s="102"/>
      <c r="C250" s="103"/>
      <c r="D250" s="103"/>
      <c r="E250" s="103"/>
      <c r="F250" s="103"/>
      <c r="G250" s="104"/>
      <c r="H250" s="32"/>
      <c r="I250" s="27" t="str">
        <f>IF($D250="", "", IFERROR(INDEX('Categories &amp; Budgets'!$K$11:$K$40, MATCH($D250, 'Categories &amp; Budgets'!$B$11:$B$40, 0)), ""))</f>
        <v/>
      </c>
      <c r="J250" s="32"/>
      <c r="K250" s="30" t="str">
        <f>IF($D250="", "", IFERROR(INDEX('Categories &amp; Budgets'!$C$11:$C$40, MATCH($D250, 'Categories &amp; Budgets'!$B$11:$B$40, 0)), ""))</f>
        <v/>
      </c>
      <c r="L250" s="32"/>
      <c r="Q250" s="14"/>
      <c r="S250" s="7" t="str">
        <f t="shared" si="7"/>
        <v/>
      </c>
      <c r="U250" s="7" t="str">
        <f t="shared" si="8"/>
        <v/>
      </c>
      <c r="X250" s="79"/>
      <c r="Z250" s="7" t="str">
        <f>IF($D250="", "", COUNTIF('Categories &amp; Budgets'!$B$11:$B$40, $D250))</f>
        <v/>
      </c>
    </row>
    <row r="251" spans="1:26" x14ac:dyDescent="0.25">
      <c r="A251" s="32"/>
      <c r="B251" s="102"/>
      <c r="C251" s="103"/>
      <c r="D251" s="103"/>
      <c r="E251" s="103"/>
      <c r="F251" s="103"/>
      <c r="G251" s="104"/>
      <c r="H251" s="32"/>
      <c r="I251" s="27" t="str">
        <f>IF($D251="", "", IFERROR(INDEX('Categories &amp; Budgets'!$K$11:$K$40, MATCH($D251, 'Categories &amp; Budgets'!$B$11:$B$40, 0)), ""))</f>
        <v/>
      </c>
      <c r="J251" s="32"/>
      <c r="K251" s="30" t="str">
        <f>IF($D251="", "", IFERROR(INDEX('Categories &amp; Budgets'!$C$11:$C$40, MATCH($D251, 'Categories &amp; Budgets'!$B$11:$B$40, 0)), ""))</f>
        <v/>
      </c>
      <c r="L251" s="32"/>
      <c r="Q251" s="14"/>
      <c r="S251" s="7" t="str">
        <f t="shared" si="7"/>
        <v/>
      </c>
      <c r="U251" s="7" t="str">
        <f t="shared" si="8"/>
        <v/>
      </c>
      <c r="X251" s="79"/>
      <c r="Z251" s="7" t="str">
        <f>IF($D251="", "", COUNTIF('Categories &amp; Budgets'!$B$11:$B$40, $D251))</f>
        <v/>
      </c>
    </row>
    <row r="252" spans="1:26" x14ac:dyDescent="0.25">
      <c r="A252" s="32"/>
      <c r="B252" s="102"/>
      <c r="C252" s="103"/>
      <c r="D252" s="103"/>
      <c r="E252" s="103"/>
      <c r="F252" s="103"/>
      <c r="G252" s="104"/>
      <c r="H252" s="32"/>
      <c r="I252" s="27" t="str">
        <f>IF($D252="", "", IFERROR(INDEX('Categories &amp; Budgets'!$K$11:$K$40, MATCH($D252, 'Categories &amp; Budgets'!$B$11:$B$40, 0)), ""))</f>
        <v/>
      </c>
      <c r="J252" s="32"/>
      <c r="K252" s="30" t="str">
        <f>IF($D252="", "", IFERROR(INDEX('Categories &amp; Budgets'!$C$11:$C$40, MATCH($D252, 'Categories &amp; Budgets'!$B$11:$B$40, 0)), ""))</f>
        <v/>
      </c>
      <c r="L252" s="32"/>
      <c r="Q252" s="14"/>
      <c r="S252" s="7" t="str">
        <f t="shared" si="7"/>
        <v/>
      </c>
      <c r="U252" s="7" t="str">
        <f t="shared" si="8"/>
        <v/>
      </c>
      <c r="X252" s="79"/>
      <c r="Z252" s="7" t="str">
        <f>IF($D252="", "", COUNTIF('Categories &amp; Budgets'!$B$11:$B$40, $D252))</f>
        <v/>
      </c>
    </row>
    <row r="253" spans="1:26" x14ac:dyDescent="0.25">
      <c r="A253" s="32"/>
      <c r="B253" s="102"/>
      <c r="C253" s="103"/>
      <c r="D253" s="103"/>
      <c r="E253" s="103"/>
      <c r="F253" s="103"/>
      <c r="G253" s="104"/>
      <c r="H253" s="32"/>
      <c r="I253" s="27" t="str">
        <f>IF($D253="", "", IFERROR(INDEX('Categories &amp; Budgets'!$K$11:$K$40, MATCH($D253, 'Categories &amp; Budgets'!$B$11:$B$40, 0)), ""))</f>
        <v/>
      </c>
      <c r="J253" s="32"/>
      <c r="K253" s="30" t="str">
        <f>IF($D253="", "", IFERROR(INDEX('Categories &amp; Budgets'!$C$11:$C$40, MATCH($D253, 'Categories &amp; Budgets'!$B$11:$B$40, 0)), ""))</f>
        <v/>
      </c>
      <c r="L253" s="32"/>
      <c r="Q253" s="14"/>
      <c r="S253" s="7" t="str">
        <f t="shared" si="7"/>
        <v/>
      </c>
      <c r="U253" s="7" t="str">
        <f t="shared" si="8"/>
        <v/>
      </c>
      <c r="X253" s="79"/>
      <c r="Z253" s="7" t="str">
        <f>IF($D253="", "", COUNTIF('Categories &amp; Budgets'!$B$11:$B$40, $D253))</f>
        <v/>
      </c>
    </row>
    <row r="254" spans="1:26" x14ac:dyDescent="0.25">
      <c r="A254" s="32"/>
      <c r="B254" s="102"/>
      <c r="C254" s="103"/>
      <c r="D254" s="103"/>
      <c r="E254" s="103"/>
      <c r="F254" s="103"/>
      <c r="G254" s="104"/>
      <c r="H254" s="32"/>
      <c r="I254" s="27" t="str">
        <f>IF($D254="", "", IFERROR(INDEX('Categories &amp; Budgets'!$K$11:$K$40, MATCH($D254, 'Categories &amp; Budgets'!$B$11:$B$40, 0)), ""))</f>
        <v/>
      </c>
      <c r="J254" s="32"/>
      <c r="K254" s="30" t="str">
        <f>IF($D254="", "", IFERROR(INDEX('Categories &amp; Budgets'!$C$11:$C$40, MATCH($D254, 'Categories &amp; Budgets'!$B$11:$B$40, 0)), ""))</f>
        <v/>
      </c>
      <c r="L254" s="32"/>
      <c r="Q254" s="14"/>
      <c r="S254" s="7" t="str">
        <f t="shared" si="7"/>
        <v/>
      </c>
      <c r="U254" s="7" t="str">
        <f t="shared" si="8"/>
        <v/>
      </c>
      <c r="X254" s="79"/>
      <c r="Z254" s="7" t="str">
        <f>IF($D254="", "", COUNTIF('Categories &amp; Budgets'!$B$11:$B$40, $D254))</f>
        <v/>
      </c>
    </row>
    <row r="255" spans="1:26" x14ac:dyDescent="0.25">
      <c r="A255" s="32"/>
      <c r="B255" s="102"/>
      <c r="C255" s="103"/>
      <c r="D255" s="103"/>
      <c r="E255" s="103"/>
      <c r="F255" s="103"/>
      <c r="G255" s="104"/>
      <c r="H255" s="32"/>
      <c r="I255" s="27" t="str">
        <f>IF($D255="", "", IFERROR(INDEX('Categories &amp; Budgets'!$K$11:$K$40, MATCH($D255, 'Categories &amp; Budgets'!$B$11:$B$40, 0)), ""))</f>
        <v/>
      </c>
      <c r="J255" s="32"/>
      <c r="K255" s="30" t="str">
        <f>IF($D255="", "", IFERROR(INDEX('Categories &amp; Budgets'!$C$11:$C$40, MATCH($D255, 'Categories &amp; Budgets'!$B$11:$B$40, 0)), ""))</f>
        <v/>
      </c>
      <c r="L255" s="32"/>
      <c r="Q255" s="14"/>
      <c r="S255" s="7" t="str">
        <f t="shared" si="7"/>
        <v/>
      </c>
      <c r="U255" s="7" t="str">
        <f t="shared" si="8"/>
        <v/>
      </c>
      <c r="X255" s="79"/>
      <c r="Z255" s="7" t="str">
        <f>IF($D255="", "", COUNTIF('Categories &amp; Budgets'!$B$11:$B$40, $D255))</f>
        <v/>
      </c>
    </row>
    <row r="256" spans="1:26" x14ac:dyDescent="0.25">
      <c r="A256" s="32"/>
      <c r="B256" s="102"/>
      <c r="C256" s="103"/>
      <c r="D256" s="103"/>
      <c r="E256" s="103"/>
      <c r="F256" s="103"/>
      <c r="G256" s="104"/>
      <c r="H256" s="32"/>
      <c r="I256" s="27" t="str">
        <f>IF($D256="", "", IFERROR(INDEX('Categories &amp; Budgets'!$K$11:$K$40, MATCH($D256, 'Categories &amp; Budgets'!$B$11:$B$40, 0)), ""))</f>
        <v/>
      </c>
      <c r="J256" s="32"/>
      <c r="K256" s="30" t="str">
        <f>IF($D256="", "", IFERROR(INDEX('Categories &amp; Budgets'!$C$11:$C$40, MATCH($D256, 'Categories &amp; Budgets'!$B$11:$B$40, 0)), ""))</f>
        <v/>
      </c>
      <c r="L256" s="32"/>
      <c r="Q256" s="14"/>
      <c r="S256" s="7" t="str">
        <f t="shared" si="7"/>
        <v/>
      </c>
      <c r="U256" s="7" t="str">
        <f t="shared" si="8"/>
        <v/>
      </c>
      <c r="X256" s="79"/>
      <c r="Z256" s="7" t="str">
        <f>IF($D256="", "", COUNTIF('Categories &amp; Budgets'!$B$11:$B$40, $D256))</f>
        <v/>
      </c>
    </row>
    <row r="257" spans="1:26" x14ac:dyDescent="0.25">
      <c r="A257" s="32"/>
      <c r="B257" s="102"/>
      <c r="C257" s="103"/>
      <c r="D257" s="103"/>
      <c r="E257" s="103"/>
      <c r="F257" s="103"/>
      <c r="G257" s="104"/>
      <c r="H257" s="32"/>
      <c r="I257" s="27" t="str">
        <f>IF($D257="", "", IFERROR(INDEX('Categories &amp; Budgets'!$K$11:$K$40, MATCH($D257, 'Categories &amp; Budgets'!$B$11:$B$40, 0)), ""))</f>
        <v/>
      </c>
      <c r="J257" s="32"/>
      <c r="K257" s="30" t="str">
        <f>IF($D257="", "", IFERROR(INDEX('Categories &amp; Budgets'!$C$11:$C$40, MATCH($D257, 'Categories &amp; Budgets'!$B$11:$B$40, 0)), ""))</f>
        <v/>
      </c>
      <c r="L257" s="32"/>
      <c r="Q257" s="14"/>
      <c r="S257" s="7" t="str">
        <f t="shared" si="7"/>
        <v/>
      </c>
      <c r="U257" s="7" t="str">
        <f t="shared" si="8"/>
        <v/>
      </c>
      <c r="X257" s="79"/>
      <c r="Z257" s="7" t="str">
        <f>IF($D257="", "", COUNTIF('Categories &amp; Budgets'!$B$11:$B$40, $D257))</f>
        <v/>
      </c>
    </row>
    <row r="258" spans="1:26" x14ac:dyDescent="0.25">
      <c r="A258" s="32"/>
      <c r="B258" s="102"/>
      <c r="C258" s="103"/>
      <c r="D258" s="103"/>
      <c r="E258" s="103"/>
      <c r="F258" s="103"/>
      <c r="G258" s="104"/>
      <c r="H258" s="32"/>
      <c r="I258" s="27" t="str">
        <f>IF($D258="", "", IFERROR(INDEX('Categories &amp; Budgets'!$K$11:$K$40, MATCH($D258, 'Categories &amp; Budgets'!$B$11:$B$40, 0)), ""))</f>
        <v/>
      </c>
      <c r="J258" s="32"/>
      <c r="K258" s="30" t="str">
        <f>IF($D258="", "", IFERROR(INDEX('Categories &amp; Budgets'!$C$11:$C$40, MATCH($D258, 'Categories &amp; Budgets'!$B$11:$B$40, 0)), ""))</f>
        <v/>
      </c>
      <c r="L258" s="32"/>
      <c r="S258" s="7" t="str">
        <f t="shared" si="7"/>
        <v/>
      </c>
      <c r="U258" s="7" t="str">
        <f t="shared" si="8"/>
        <v/>
      </c>
      <c r="X258" s="79"/>
      <c r="Z258" s="7" t="str">
        <f>IF($D258="", "", COUNTIF('Categories &amp; Budgets'!$B$11:$B$40, $D258))</f>
        <v/>
      </c>
    </row>
    <row r="259" spans="1:26" x14ac:dyDescent="0.25">
      <c r="A259" s="32"/>
      <c r="B259" s="102"/>
      <c r="C259" s="103"/>
      <c r="D259" s="103"/>
      <c r="E259" s="103"/>
      <c r="F259" s="103"/>
      <c r="G259" s="104"/>
      <c r="H259" s="32"/>
      <c r="I259" s="27" t="str">
        <f>IF($D259="", "", IFERROR(INDEX('Categories &amp; Budgets'!$K$11:$K$40, MATCH($D259, 'Categories &amp; Budgets'!$B$11:$B$40, 0)), ""))</f>
        <v/>
      </c>
      <c r="J259" s="32"/>
      <c r="K259" s="30" t="str">
        <f>IF($D259="", "", IFERROR(INDEX('Categories &amp; Budgets'!$C$11:$C$40, MATCH($D259, 'Categories &amp; Budgets'!$B$11:$B$40, 0)), ""))</f>
        <v/>
      </c>
      <c r="L259" s="32"/>
      <c r="S259" s="7" t="str">
        <f t="shared" si="7"/>
        <v/>
      </c>
      <c r="U259" s="7" t="str">
        <f t="shared" si="8"/>
        <v/>
      </c>
      <c r="X259" s="79"/>
      <c r="Z259" s="7" t="str">
        <f>IF($D259="", "", COUNTIF('Categories &amp; Budgets'!$B$11:$B$40, $D259))</f>
        <v/>
      </c>
    </row>
    <row r="260" spans="1:26" x14ac:dyDescent="0.25">
      <c r="A260" s="32"/>
      <c r="B260" s="102"/>
      <c r="C260" s="103"/>
      <c r="D260" s="103"/>
      <c r="E260" s="103"/>
      <c r="F260" s="103"/>
      <c r="G260" s="104"/>
      <c r="H260" s="32"/>
      <c r="I260" s="27" t="str">
        <f>IF($D260="", "", IFERROR(INDEX('Categories &amp; Budgets'!$K$11:$K$40, MATCH($D260, 'Categories &amp; Budgets'!$B$11:$B$40, 0)), ""))</f>
        <v/>
      </c>
      <c r="J260" s="32"/>
      <c r="K260" s="30" t="str">
        <f>IF($D260="", "", IFERROR(INDEX('Categories &amp; Budgets'!$C$11:$C$40, MATCH($D260, 'Categories &amp; Budgets'!$B$11:$B$40, 0)), ""))</f>
        <v/>
      </c>
      <c r="L260" s="32"/>
      <c r="S260" s="7" t="str">
        <f t="shared" si="7"/>
        <v/>
      </c>
      <c r="U260" s="7" t="str">
        <f t="shared" si="8"/>
        <v/>
      </c>
      <c r="X260" s="79"/>
      <c r="Z260" s="7" t="str">
        <f>IF($D260="", "", COUNTIF('Categories &amp; Budgets'!$B$11:$B$40, $D260))</f>
        <v/>
      </c>
    </row>
    <row r="261" spans="1:26" x14ac:dyDescent="0.25">
      <c r="A261" s="32"/>
      <c r="B261" s="102"/>
      <c r="C261" s="103"/>
      <c r="D261" s="103"/>
      <c r="E261" s="103"/>
      <c r="F261" s="103"/>
      <c r="G261" s="104"/>
      <c r="H261" s="32"/>
      <c r="I261" s="27" t="str">
        <f>IF($D261="", "", IFERROR(INDEX('Categories &amp; Budgets'!$K$11:$K$40, MATCH($D261, 'Categories &amp; Budgets'!$B$11:$B$40, 0)), ""))</f>
        <v/>
      </c>
      <c r="J261" s="32"/>
      <c r="K261" s="30" t="str">
        <f>IF($D261="", "", IFERROR(INDEX('Categories &amp; Budgets'!$C$11:$C$40, MATCH($D261, 'Categories &amp; Budgets'!$B$11:$B$40, 0)), ""))</f>
        <v/>
      </c>
      <c r="L261" s="32"/>
      <c r="S261" s="7" t="str">
        <f t="shared" si="7"/>
        <v/>
      </c>
      <c r="U261" s="7" t="str">
        <f t="shared" si="8"/>
        <v/>
      </c>
      <c r="X261" s="79"/>
      <c r="Z261" s="7" t="str">
        <f>IF($D261="", "", COUNTIF('Categories &amp; Budgets'!$B$11:$B$40, $D261))</f>
        <v/>
      </c>
    </row>
    <row r="262" spans="1:26" x14ac:dyDescent="0.25">
      <c r="A262" s="32"/>
      <c r="B262" s="102"/>
      <c r="C262" s="103"/>
      <c r="D262" s="103"/>
      <c r="E262" s="103"/>
      <c r="F262" s="103"/>
      <c r="G262" s="104"/>
      <c r="H262" s="32"/>
      <c r="I262" s="27" t="str">
        <f>IF($D262="", "", IFERROR(INDEX('Categories &amp; Budgets'!$K$11:$K$40, MATCH($D262, 'Categories &amp; Budgets'!$B$11:$B$40, 0)), ""))</f>
        <v/>
      </c>
      <c r="J262" s="32"/>
      <c r="K262" s="30" t="str">
        <f>IF($D262="", "", IFERROR(INDEX('Categories &amp; Budgets'!$C$11:$C$40, MATCH($D262, 'Categories &amp; Budgets'!$B$11:$B$40, 0)), ""))</f>
        <v/>
      </c>
      <c r="L262" s="32"/>
      <c r="S262" s="7" t="str">
        <f t="shared" si="7"/>
        <v/>
      </c>
      <c r="U262" s="7" t="str">
        <f t="shared" si="8"/>
        <v/>
      </c>
      <c r="X262" s="79"/>
      <c r="Z262" s="7" t="str">
        <f>IF($D262="", "", COUNTIF('Categories &amp; Budgets'!$B$11:$B$40, $D262))</f>
        <v/>
      </c>
    </row>
    <row r="263" spans="1:26" x14ac:dyDescent="0.25">
      <c r="A263" s="32"/>
      <c r="B263" s="102"/>
      <c r="C263" s="103"/>
      <c r="D263" s="103"/>
      <c r="E263" s="103"/>
      <c r="F263" s="103"/>
      <c r="G263" s="104"/>
      <c r="H263" s="32"/>
      <c r="I263" s="27" t="str">
        <f>IF($D263="", "", IFERROR(INDEX('Categories &amp; Budgets'!$K$11:$K$40, MATCH($D263, 'Categories &amp; Budgets'!$B$11:$B$40, 0)), ""))</f>
        <v/>
      </c>
      <c r="J263" s="32"/>
      <c r="K263" s="30" t="str">
        <f>IF($D263="", "", IFERROR(INDEX('Categories &amp; Budgets'!$C$11:$C$40, MATCH($D263, 'Categories &amp; Budgets'!$B$11:$B$40, 0)), ""))</f>
        <v/>
      </c>
      <c r="L263" s="32"/>
      <c r="S263" s="7" t="str">
        <f t="shared" si="7"/>
        <v/>
      </c>
      <c r="U263" s="7" t="str">
        <f t="shared" si="8"/>
        <v/>
      </c>
      <c r="X263" s="79"/>
      <c r="Z263" s="7" t="str">
        <f>IF($D263="", "", COUNTIF('Categories &amp; Budgets'!$B$11:$B$40, $D263))</f>
        <v/>
      </c>
    </row>
    <row r="264" spans="1:26" x14ac:dyDescent="0.25">
      <c r="A264" s="32"/>
      <c r="B264" s="102"/>
      <c r="C264" s="103"/>
      <c r="D264" s="103"/>
      <c r="E264" s="103"/>
      <c r="F264" s="103"/>
      <c r="G264" s="104"/>
      <c r="H264" s="32"/>
      <c r="I264" s="27" t="str">
        <f>IF($D264="", "", IFERROR(INDEX('Categories &amp; Budgets'!$K$11:$K$40, MATCH($D264, 'Categories &amp; Budgets'!$B$11:$B$40, 0)), ""))</f>
        <v/>
      </c>
      <c r="J264" s="32"/>
      <c r="K264" s="30" t="str">
        <f>IF($D264="", "", IFERROR(INDEX('Categories &amp; Budgets'!$C$11:$C$40, MATCH($D264, 'Categories &amp; Budgets'!$B$11:$B$40, 0)), ""))</f>
        <v/>
      </c>
      <c r="L264" s="32"/>
      <c r="S264" s="7" t="str">
        <f t="shared" si="7"/>
        <v/>
      </c>
      <c r="U264" s="7" t="str">
        <f t="shared" si="8"/>
        <v/>
      </c>
      <c r="X264" s="79"/>
      <c r="Z264" s="7" t="str">
        <f>IF($D264="", "", COUNTIF('Categories &amp; Budgets'!$B$11:$B$40, $D264))</f>
        <v/>
      </c>
    </row>
    <row r="265" spans="1:26" x14ac:dyDescent="0.25">
      <c r="A265" s="32"/>
      <c r="B265" s="102"/>
      <c r="C265" s="103"/>
      <c r="D265" s="103"/>
      <c r="E265" s="103"/>
      <c r="F265" s="103"/>
      <c r="G265" s="104"/>
      <c r="H265" s="32"/>
      <c r="I265" s="27" t="str">
        <f>IF($D265="", "", IFERROR(INDEX('Categories &amp; Budgets'!$K$11:$K$40, MATCH($D265, 'Categories &amp; Budgets'!$B$11:$B$40, 0)), ""))</f>
        <v/>
      </c>
      <c r="J265" s="32"/>
      <c r="K265" s="30" t="str">
        <f>IF($D265="", "", IFERROR(INDEX('Categories &amp; Budgets'!$C$11:$C$40, MATCH($D265, 'Categories &amp; Budgets'!$B$11:$B$40, 0)), ""))</f>
        <v/>
      </c>
      <c r="L265" s="32"/>
      <c r="S265" s="7" t="str">
        <f t="shared" si="7"/>
        <v/>
      </c>
      <c r="U265" s="7" t="str">
        <f t="shared" si="8"/>
        <v/>
      </c>
      <c r="X265" s="79"/>
      <c r="Z265" s="7" t="str">
        <f>IF($D265="", "", COUNTIF('Categories &amp; Budgets'!$B$11:$B$40, $D265))</f>
        <v/>
      </c>
    </row>
    <row r="266" spans="1:26" x14ac:dyDescent="0.25">
      <c r="A266" s="32"/>
      <c r="B266" s="102"/>
      <c r="C266" s="103"/>
      <c r="D266" s="103"/>
      <c r="E266" s="103"/>
      <c r="F266" s="103"/>
      <c r="G266" s="104"/>
      <c r="H266" s="32"/>
      <c r="I266" s="27" t="str">
        <f>IF($D266="", "", IFERROR(INDEX('Categories &amp; Budgets'!$K$11:$K$40, MATCH($D266, 'Categories &amp; Budgets'!$B$11:$B$40, 0)), ""))</f>
        <v/>
      </c>
      <c r="J266" s="32"/>
      <c r="K266" s="30" t="str">
        <f>IF($D266="", "", IFERROR(INDEX('Categories &amp; Budgets'!$C$11:$C$40, MATCH($D266, 'Categories &amp; Budgets'!$B$11:$B$40, 0)), ""))</f>
        <v/>
      </c>
      <c r="L266" s="32"/>
      <c r="S266" s="7" t="str">
        <f t="shared" si="7"/>
        <v/>
      </c>
      <c r="U266" s="7" t="str">
        <f t="shared" si="8"/>
        <v/>
      </c>
      <c r="X266" s="79"/>
      <c r="Z266" s="7" t="str">
        <f>IF($D266="", "", COUNTIF('Categories &amp; Budgets'!$B$11:$B$40, $D266))</f>
        <v/>
      </c>
    </row>
    <row r="267" spans="1:26" x14ac:dyDescent="0.25">
      <c r="A267" s="32"/>
      <c r="B267" s="102"/>
      <c r="C267" s="103"/>
      <c r="D267" s="103"/>
      <c r="E267" s="103"/>
      <c r="F267" s="103"/>
      <c r="G267" s="104"/>
      <c r="H267" s="32"/>
      <c r="I267" s="27" t="str">
        <f>IF($D267="", "", IFERROR(INDEX('Categories &amp; Budgets'!$K$11:$K$40, MATCH($D267, 'Categories &amp; Budgets'!$B$11:$B$40, 0)), ""))</f>
        <v/>
      </c>
      <c r="J267" s="32"/>
      <c r="K267" s="30" t="str">
        <f>IF($D267="", "", IFERROR(INDEX('Categories &amp; Budgets'!$C$11:$C$40, MATCH($D267, 'Categories &amp; Budgets'!$B$11:$B$40, 0)), ""))</f>
        <v/>
      </c>
      <c r="L267" s="32"/>
      <c r="S267" s="7" t="str">
        <f t="shared" si="7"/>
        <v/>
      </c>
      <c r="U267" s="7" t="str">
        <f t="shared" si="8"/>
        <v/>
      </c>
      <c r="X267" s="79"/>
      <c r="Z267" s="7" t="str">
        <f>IF($D267="", "", COUNTIF('Categories &amp; Budgets'!$B$11:$B$40, $D267))</f>
        <v/>
      </c>
    </row>
    <row r="268" spans="1:26" x14ac:dyDescent="0.25">
      <c r="A268" s="32"/>
      <c r="B268" s="102"/>
      <c r="C268" s="103"/>
      <c r="D268" s="103"/>
      <c r="E268" s="103"/>
      <c r="F268" s="103"/>
      <c r="G268" s="104"/>
      <c r="H268" s="32"/>
      <c r="I268" s="27" t="str">
        <f>IF($D268="", "", IFERROR(INDEX('Categories &amp; Budgets'!$K$11:$K$40, MATCH($D268, 'Categories &amp; Budgets'!$B$11:$B$40, 0)), ""))</f>
        <v/>
      </c>
      <c r="J268" s="32"/>
      <c r="K268" s="30" t="str">
        <f>IF($D268="", "", IFERROR(INDEX('Categories &amp; Budgets'!$C$11:$C$40, MATCH($D268, 'Categories &amp; Budgets'!$B$11:$B$40, 0)), ""))</f>
        <v/>
      </c>
      <c r="L268" s="32"/>
      <c r="S268" s="7" t="str">
        <f t="shared" ref="S268:S331" si="9">IF(COUNTIF($B268:$G268, "")=6, "", "X")</f>
        <v/>
      </c>
      <c r="U268" s="7" t="str">
        <f t="shared" ref="U268:U331" si="10">IF($S268="", "", IF($D268="", "X", ""))</f>
        <v/>
      </c>
      <c r="X268" s="79"/>
      <c r="Z268" s="7" t="str">
        <f>IF($D268="", "", COUNTIF('Categories &amp; Budgets'!$B$11:$B$40, $D268))</f>
        <v/>
      </c>
    </row>
    <row r="269" spans="1:26" x14ac:dyDescent="0.25">
      <c r="A269" s="32"/>
      <c r="B269" s="102"/>
      <c r="C269" s="103"/>
      <c r="D269" s="103"/>
      <c r="E269" s="103"/>
      <c r="F269" s="103"/>
      <c r="G269" s="104"/>
      <c r="H269" s="32"/>
      <c r="I269" s="27" t="str">
        <f>IF($D269="", "", IFERROR(INDEX('Categories &amp; Budgets'!$K$11:$K$40, MATCH($D269, 'Categories &amp; Budgets'!$B$11:$B$40, 0)), ""))</f>
        <v/>
      </c>
      <c r="J269" s="32"/>
      <c r="K269" s="30" t="str">
        <f>IF($D269="", "", IFERROR(INDEX('Categories &amp; Budgets'!$C$11:$C$40, MATCH($D269, 'Categories &amp; Budgets'!$B$11:$B$40, 0)), ""))</f>
        <v/>
      </c>
      <c r="L269" s="32"/>
      <c r="S269" s="7" t="str">
        <f t="shared" si="9"/>
        <v/>
      </c>
      <c r="U269" s="7" t="str">
        <f t="shared" si="10"/>
        <v/>
      </c>
      <c r="X269" s="79"/>
      <c r="Z269" s="7" t="str">
        <f>IF($D269="", "", COUNTIF('Categories &amp; Budgets'!$B$11:$B$40, $D269))</f>
        <v/>
      </c>
    </row>
    <row r="270" spans="1:26" x14ac:dyDescent="0.25">
      <c r="A270" s="32"/>
      <c r="B270" s="102"/>
      <c r="C270" s="103"/>
      <c r="D270" s="103"/>
      <c r="E270" s="103"/>
      <c r="F270" s="103"/>
      <c r="G270" s="104"/>
      <c r="H270" s="32"/>
      <c r="I270" s="27" t="str">
        <f>IF($D270="", "", IFERROR(INDEX('Categories &amp; Budgets'!$K$11:$K$40, MATCH($D270, 'Categories &amp; Budgets'!$B$11:$B$40, 0)), ""))</f>
        <v/>
      </c>
      <c r="J270" s="32"/>
      <c r="K270" s="30" t="str">
        <f>IF($D270="", "", IFERROR(INDEX('Categories &amp; Budgets'!$C$11:$C$40, MATCH($D270, 'Categories &amp; Budgets'!$B$11:$B$40, 0)), ""))</f>
        <v/>
      </c>
      <c r="L270" s="32"/>
      <c r="S270" s="7" t="str">
        <f t="shared" si="9"/>
        <v/>
      </c>
      <c r="U270" s="7" t="str">
        <f t="shared" si="10"/>
        <v/>
      </c>
      <c r="X270" s="79"/>
      <c r="Z270" s="7" t="str">
        <f>IF($D270="", "", COUNTIF('Categories &amp; Budgets'!$B$11:$B$40, $D270))</f>
        <v/>
      </c>
    </row>
    <row r="271" spans="1:26" x14ac:dyDescent="0.25">
      <c r="A271" s="32"/>
      <c r="B271" s="102"/>
      <c r="C271" s="103"/>
      <c r="D271" s="103"/>
      <c r="E271" s="103"/>
      <c r="F271" s="103"/>
      <c r="G271" s="104"/>
      <c r="H271" s="32"/>
      <c r="I271" s="27" t="str">
        <f>IF($D271="", "", IFERROR(INDEX('Categories &amp; Budgets'!$K$11:$K$40, MATCH($D271, 'Categories &amp; Budgets'!$B$11:$B$40, 0)), ""))</f>
        <v/>
      </c>
      <c r="J271" s="32"/>
      <c r="K271" s="30" t="str">
        <f>IF($D271="", "", IFERROR(INDEX('Categories &amp; Budgets'!$C$11:$C$40, MATCH($D271, 'Categories &amp; Budgets'!$B$11:$B$40, 0)), ""))</f>
        <v/>
      </c>
      <c r="L271" s="32"/>
      <c r="S271" s="7" t="str">
        <f t="shared" si="9"/>
        <v/>
      </c>
      <c r="U271" s="7" t="str">
        <f t="shared" si="10"/>
        <v/>
      </c>
      <c r="X271" s="79"/>
      <c r="Z271" s="7" t="str">
        <f>IF($D271="", "", COUNTIF('Categories &amp; Budgets'!$B$11:$B$40, $D271))</f>
        <v/>
      </c>
    </row>
    <row r="272" spans="1:26" x14ac:dyDescent="0.25">
      <c r="A272" s="32"/>
      <c r="B272" s="102"/>
      <c r="C272" s="103"/>
      <c r="D272" s="103"/>
      <c r="E272" s="103"/>
      <c r="F272" s="103"/>
      <c r="G272" s="104"/>
      <c r="H272" s="32"/>
      <c r="I272" s="27" t="str">
        <f>IF($D272="", "", IFERROR(INDEX('Categories &amp; Budgets'!$K$11:$K$40, MATCH($D272, 'Categories &amp; Budgets'!$B$11:$B$40, 0)), ""))</f>
        <v/>
      </c>
      <c r="J272" s="32"/>
      <c r="K272" s="30" t="str">
        <f>IF($D272="", "", IFERROR(INDEX('Categories &amp; Budgets'!$C$11:$C$40, MATCH($D272, 'Categories &amp; Budgets'!$B$11:$B$40, 0)), ""))</f>
        <v/>
      </c>
      <c r="L272" s="32"/>
      <c r="S272" s="7" t="str">
        <f t="shared" si="9"/>
        <v/>
      </c>
      <c r="U272" s="7" t="str">
        <f t="shared" si="10"/>
        <v/>
      </c>
      <c r="X272" s="79"/>
      <c r="Z272" s="7" t="str">
        <f>IF($D272="", "", COUNTIF('Categories &amp; Budgets'!$B$11:$B$40, $D272))</f>
        <v/>
      </c>
    </row>
    <row r="273" spans="1:26" x14ac:dyDescent="0.25">
      <c r="A273" s="32"/>
      <c r="B273" s="102"/>
      <c r="C273" s="103"/>
      <c r="D273" s="103"/>
      <c r="E273" s="103"/>
      <c r="F273" s="103"/>
      <c r="G273" s="104"/>
      <c r="H273" s="32"/>
      <c r="I273" s="27" t="str">
        <f>IF($D273="", "", IFERROR(INDEX('Categories &amp; Budgets'!$K$11:$K$40, MATCH($D273, 'Categories &amp; Budgets'!$B$11:$B$40, 0)), ""))</f>
        <v/>
      </c>
      <c r="J273" s="32"/>
      <c r="K273" s="30" t="str">
        <f>IF($D273="", "", IFERROR(INDEX('Categories &amp; Budgets'!$C$11:$C$40, MATCH($D273, 'Categories &amp; Budgets'!$B$11:$B$40, 0)), ""))</f>
        <v/>
      </c>
      <c r="L273" s="32"/>
      <c r="S273" s="7" t="str">
        <f t="shared" si="9"/>
        <v/>
      </c>
      <c r="U273" s="7" t="str">
        <f t="shared" si="10"/>
        <v/>
      </c>
      <c r="X273" s="79"/>
      <c r="Z273" s="7" t="str">
        <f>IF($D273="", "", COUNTIF('Categories &amp; Budgets'!$B$11:$B$40, $D273))</f>
        <v/>
      </c>
    </row>
    <row r="274" spans="1:26" x14ac:dyDescent="0.25">
      <c r="A274" s="32"/>
      <c r="B274" s="102"/>
      <c r="C274" s="103"/>
      <c r="D274" s="103"/>
      <c r="E274" s="103"/>
      <c r="F274" s="103"/>
      <c r="G274" s="104"/>
      <c r="H274" s="32"/>
      <c r="I274" s="27" t="str">
        <f>IF($D274="", "", IFERROR(INDEX('Categories &amp; Budgets'!$K$11:$K$40, MATCH($D274, 'Categories &amp; Budgets'!$B$11:$B$40, 0)), ""))</f>
        <v/>
      </c>
      <c r="J274" s="32"/>
      <c r="K274" s="30" t="str">
        <f>IF($D274="", "", IFERROR(INDEX('Categories &amp; Budgets'!$C$11:$C$40, MATCH($D274, 'Categories &amp; Budgets'!$B$11:$B$40, 0)), ""))</f>
        <v/>
      </c>
      <c r="L274" s="32"/>
      <c r="S274" s="7" t="str">
        <f t="shared" si="9"/>
        <v/>
      </c>
      <c r="U274" s="7" t="str">
        <f t="shared" si="10"/>
        <v/>
      </c>
      <c r="X274" s="79"/>
      <c r="Z274" s="7" t="str">
        <f>IF($D274="", "", COUNTIF('Categories &amp; Budgets'!$B$11:$B$40, $D274))</f>
        <v/>
      </c>
    </row>
    <row r="275" spans="1:26" x14ac:dyDescent="0.25">
      <c r="A275" s="32"/>
      <c r="B275" s="102"/>
      <c r="C275" s="103"/>
      <c r="D275" s="103"/>
      <c r="E275" s="103"/>
      <c r="F275" s="103"/>
      <c r="G275" s="104"/>
      <c r="H275" s="32"/>
      <c r="I275" s="27" t="str">
        <f>IF($D275="", "", IFERROR(INDEX('Categories &amp; Budgets'!$K$11:$K$40, MATCH($D275, 'Categories &amp; Budgets'!$B$11:$B$40, 0)), ""))</f>
        <v/>
      </c>
      <c r="J275" s="32"/>
      <c r="K275" s="30" t="str">
        <f>IF($D275="", "", IFERROR(INDEX('Categories &amp; Budgets'!$C$11:$C$40, MATCH($D275, 'Categories &amp; Budgets'!$B$11:$B$40, 0)), ""))</f>
        <v/>
      </c>
      <c r="L275" s="32"/>
      <c r="S275" s="7" t="str">
        <f t="shared" si="9"/>
        <v/>
      </c>
      <c r="U275" s="7" t="str">
        <f t="shared" si="10"/>
        <v/>
      </c>
      <c r="X275" s="79"/>
      <c r="Z275" s="7" t="str">
        <f>IF($D275="", "", COUNTIF('Categories &amp; Budgets'!$B$11:$B$40, $D275))</f>
        <v/>
      </c>
    </row>
    <row r="276" spans="1:26" x14ac:dyDescent="0.25">
      <c r="A276" s="32"/>
      <c r="B276" s="102"/>
      <c r="C276" s="103"/>
      <c r="D276" s="103"/>
      <c r="E276" s="103"/>
      <c r="F276" s="103"/>
      <c r="G276" s="104"/>
      <c r="H276" s="32"/>
      <c r="I276" s="27" t="str">
        <f>IF($D276="", "", IFERROR(INDEX('Categories &amp; Budgets'!$K$11:$K$40, MATCH($D276, 'Categories &amp; Budgets'!$B$11:$B$40, 0)), ""))</f>
        <v/>
      </c>
      <c r="J276" s="32"/>
      <c r="K276" s="30" t="str">
        <f>IF($D276="", "", IFERROR(INDEX('Categories &amp; Budgets'!$C$11:$C$40, MATCH($D276, 'Categories &amp; Budgets'!$B$11:$B$40, 0)), ""))</f>
        <v/>
      </c>
      <c r="L276" s="32"/>
      <c r="S276" s="7" t="str">
        <f t="shared" si="9"/>
        <v/>
      </c>
      <c r="U276" s="7" t="str">
        <f t="shared" si="10"/>
        <v/>
      </c>
      <c r="X276" s="79"/>
      <c r="Z276" s="7" t="str">
        <f>IF($D276="", "", COUNTIF('Categories &amp; Budgets'!$B$11:$B$40, $D276))</f>
        <v/>
      </c>
    </row>
    <row r="277" spans="1:26" x14ac:dyDescent="0.25">
      <c r="A277" s="32"/>
      <c r="B277" s="102"/>
      <c r="C277" s="103"/>
      <c r="D277" s="103"/>
      <c r="E277" s="103"/>
      <c r="F277" s="103"/>
      <c r="G277" s="104"/>
      <c r="H277" s="32"/>
      <c r="I277" s="27" t="str">
        <f>IF($D277="", "", IFERROR(INDEX('Categories &amp; Budgets'!$K$11:$K$40, MATCH($D277, 'Categories &amp; Budgets'!$B$11:$B$40, 0)), ""))</f>
        <v/>
      </c>
      <c r="J277" s="32"/>
      <c r="K277" s="30" t="str">
        <f>IF($D277="", "", IFERROR(INDEX('Categories &amp; Budgets'!$C$11:$C$40, MATCH($D277, 'Categories &amp; Budgets'!$B$11:$B$40, 0)), ""))</f>
        <v/>
      </c>
      <c r="L277" s="32"/>
      <c r="S277" s="7" t="str">
        <f t="shared" si="9"/>
        <v/>
      </c>
      <c r="U277" s="7" t="str">
        <f t="shared" si="10"/>
        <v/>
      </c>
      <c r="X277" s="79"/>
      <c r="Z277" s="7" t="str">
        <f>IF($D277="", "", COUNTIF('Categories &amp; Budgets'!$B$11:$B$40, $D277))</f>
        <v/>
      </c>
    </row>
    <row r="278" spans="1:26" x14ac:dyDescent="0.25">
      <c r="A278" s="32"/>
      <c r="B278" s="102"/>
      <c r="C278" s="103"/>
      <c r="D278" s="103"/>
      <c r="E278" s="103"/>
      <c r="F278" s="103"/>
      <c r="G278" s="104"/>
      <c r="H278" s="32"/>
      <c r="I278" s="27" t="str">
        <f>IF($D278="", "", IFERROR(INDEX('Categories &amp; Budgets'!$K$11:$K$40, MATCH($D278, 'Categories &amp; Budgets'!$B$11:$B$40, 0)), ""))</f>
        <v/>
      </c>
      <c r="J278" s="32"/>
      <c r="K278" s="30" t="str">
        <f>IF($D278="", "", IFERROR(INDEX('Categories &amp; Budgets'!$C$11:$C$40, MATCH($D278, 'Categories &amp; Budgets'!$B$11:$B$40, 0)), ""))</f>
        <v/>
      </c>
      <c r="L278" s="32"/>
      <c r="S278" s="7" t="str">
        <f t="shared" si="9"/>
        <v/>
      </c>
      <c r="U278" s="7" t="str">
        <f t="shared" si="10"/>
        <v/>
      </c>
      <c r="X278" s="79"/>
      <c r="Z278" s="7" t="str">
        <f>IF($D278="", "", COUNTIF('Categories &amp; Budgets'!$B$11:$B$40, $D278))</f>
        <v/>
      </c>
    </row>
    <row r="279" spans="1:26" x14ac:dyDescent="0.25">
      <c r="A279" s="32"/>
      <c r="B279" s="102"/>
      <c r="C279" s="103"/>
      <c r="D279" s="103"/>
      <c r="E279" s="103"/>
      <c r="F279" s="103"/>
      <c r="G279" s="104"/>
      <c r="H279" s="32"/>
      <c r="I279" s="27" t="str">
        <f>IF($D279="", "", IFERROR(INDEX('Categories &amp; Budgets'!$K$11:$K$40, MATCH($D279, 'Categories &amp; Budgets'!$B$11:$B$40, 0)), ""))</f>
        <v/>
      </c>
      <c r="J279" s="32"/>
      <c r="K279" s="30" t="str">
        <f>IF($D279="", "", IFERROR(INDEX('Categories &amp; Budgets'!$C$11:$C$40, MATCH($D279, 'Categories &amp; Budgets'!$B$11:$B$40, 0)), ""))</f>
        <v/>
      </c>
      <c r="L279" s="32"/>
      <c r="S279" s="7" t="str">
        <f t="shared" si="9"/>
        <v/>
      </c>
      <c r="U279" s="7" t="str">
        <f t="shared" si="10"/>
        <v/>
      </c>
      <c r="X279" s="79"/>
      <c r="Z279" s="7" t="str">
        <f>IF($D279="", "", COUNTIF('Categories &amp; Budgets'!$B$11:$B$40, $D279))</f>
        <v/>
      </c>
    </row>
    <row r="280" spans="1:26" x14ac:dyDescent="0.25">
      <c r="A280" s="32"/>
      <c r="B280" s="102"/>
      <c r="C280" s="103"/>
      <c r="D280" s="103"/>
      <c r="E280" s="103"/>
      <c r="F280" s="103"/>
      <c r="G280" s="104"/>
      <c r="H280" s="32"/>
      <c r="I280" s="27" t="str">
        <f>IF($D280="", "", IFERROR(INDEX('Categories &amp; Budgets'!$K$11:$K$40, MATCH($D280, 'Categories &amp; Budgets'!$B$11:$B$40, 0)), ""))</f>
        <v/>
      </c>
      <c r="J280" s="32"/>
      <c r="K280" s="30" t="str">
        <f>IF($D280="", "", IFERROR(INDEX('Categories &amp; Budgets'!$C$11:$C$40, MATCH($D280, 'Categories &amp; Budgets'!$B$11:$B$40, 0)), ""))</f>
        <v/>
      </c>
      <c r="L280" s="32"/>
      <c r="S280" s="7" t="str">
        <f t="shared" si="9"/>
        <v/>
      </c>
      <c r="U280" s="7" t="str">
        <f t="shared" si="10"/>
        <v/>
      </c>
      <c r="X280" s="79"/>
      <c r="Z280" s="7" t="str">
        <f>IF($D280="", "", COUNTIF('Categories &amp; Budgets'!$B$11:$B$40, $D280))</f>
        <v/>
      </c>
    </row>
    <row r="281" spans="1:26" x14ac:dyDescent="0.25">
      <c r="A281" s="32"/>
      <c r="B281" s="102"/>
      <c r="C281" s="103"/>
      <c r="D281" s="103"/>
      <c r="E281" s="103"/>
      <c r="F281" s="103"/>
      <c r="G281" s="104"/>
      <c r="H281" s="32"/>
      <c r="I281" s="27" t="str">
        <f>IF($D281="", "", IFERROR(INDEX('Categories &amp; Budgets'!$K$11:$K$40, MATCH($D281, 'Categories &amp; Budgets'!$B$11:$B$40, 0)), ""))</f>
        <v/>
      </c>
      <c r="J281" s="32"/>
      <c r="K281" s="30" t="str">
        <f>IF($D281="", "", IFERROR(INDEX('Categories &amp; Budgets'!$C$11:$C$40, MATCH($D281, 'Categories &amp; Budgets'!$B$11:$B$40, 0)), ""))</f>
        <v/>
      </c>
      <c r="L281" s="32"/>
      <c r="S281" s="7" t="str">
        <f t="shared" si="9"/>
        <v/>
      </c>
      <c r="U281" s="7" t="str">
        <f t="shared" si="10"/>
        <v/>
      </c>
      <c r="X281" s="79"/>
      <c r="Z281" s="7" t="str">
        <f>IF($D281="", "", COUNTIF('Categories &amp; Budgets'!$B$11:$B$40, $D281))</f>
        <v/>
      </c>
    </row>
    <row r="282" spans="1:26" x14ac:dyDescent="0.25">
      <c r="A282" s="32"/>
      <c r="B282" s="102"/>
      <c r="C282" s="103"/>
      <c r="D282" s="103"/>
      <c r="E282" s="103"/>
      <c r="F282" s="103"/>
      <c r="G282" s="104"/>
      <c r="H282" s="32"/>
      <c r="I282" s="27" t="str">
        <f>IF($D282="", "", IFERROR(INDEX('Categories &amp; Budgets'!$K$11:$K$40, MATCH($D282, 'Categories &amp; Budgets'!$B$11:$B$40, 0)), ""))</f>
        <v/>
      </c>
      <c r="J282" s="32"/>
      <c r="K282" s="30" t="str">
        <f>IF($D282="", "", IFERROR(INDEX('Categories &amp; Budgets'!$C$11:$C$40, MATCH($D282, 'Categories &amp; Budgets'!$B$11:$B$40, 0)), ""))</f>
        <v/>
      </c>
      <c r="L282" s="32"/>
      <c r="S282" s="7" t="str">
        <f t="shared" si="9"/>
        <v/>
      </c>
      <c r="U282" s="7" t="str">
        <f t="shared" si="10"/>
        <v/>
      </c>
      <c r="X282" s="79"/>
      <c r="Z282" s="7" t="str">
        <f>IF($D282="", "", COUNTIF('Categories &amp; Budgets'!$B$11:$B$40, $D282))</f>
        <v/>
      </c>
    </row>
    <row r="283" spans="1:26" x14ac:dyDescent="0.25">
      <c r="A283" s="32"/>
      <c r="B283" s="102"/>
      <c r="C283" s="103"/>
      <c r="D283" s="103"/>
      <c r="E283" s="103"/>
      <c r="F283" s="103"/>
      <c r="G283" s="104"/>
      <c r="H283" s="32"/>
      <c r="I283" s="27" t="str">
        <f>IF($D283="", "", IFERROR(INDEX('Categories &amp; Budgets'!$K$11:$K$40, MATCH($D283, 'Categories &amp; Budgets'!$B$11:$B$40, 0)), ""))</f>
        <v/>
      </c>
      <c r="J283" s="32"/>
      <c r="K283" s="30" t="str">
        <f>IF($D283="", "", IFERROR(INDEX('Categories &amp; Budgets'!$C$11:$C$40, MATCH($D283, 'Categories &amp; Budgets'!$B$11:$B$40, 0)), ""))</f>
        <v/>
      </c>
      <c r="L283" s="32"/>
      <c r="S283" s="7" t="str">
        <f t="shared" si="9"/>
        <v/>
      </c>
      <c r="U283" s="7" t="str">
        <f t="shared" si="10"/>
        <v/>
      </c>
      <c r="X283" s="79"/>
      <c r="Z283" s="7" t="str">
        <f>IF($D283="", "", COUNTIF('Categories &amp; Budgets'!$B$11:$B$40, $D283))</f>
        <v/>
      </c>
    </row>
    <row r="284" spans="1:26" x14ac:dyDescent="0.25">
      <c r="A284" s="32"/>
      <c r="B284" s="102"/>
      <c r="C284" s="103"/>
      <c r="D284" s="103"/>
      <c r="E284" s="103"/>
      <c r="F284" s="103"/>
      <c r="G284" s="104"/>
      <c r="H284" s="32"/>
      <c r="I284" s="27" t="str">
        <f>IF($D284="", "", IFERROR(INDEX('Categories &amp; Budgets'!$K$11:$K$40, MATCH($D284, 'Categories &amp; Budgets'!$B$11:$B$40, 0)), ""))</f>
        <v/>
      </c>
      <c r="J284" s="32"/>
      <c r="K284" s="30" t="str">
        <f>IF($D284="", "", IFERROR(INDEX('Categories &amp; Budgets'!$C$11:$C$40, MATCH($D284, 'Categories &amp; Budgets'!$B$11:$B$40, 0)), ""))</f>
        <v/>
      </c>
      <c r="L284" s="32"/>
      <c r="S284" s="7" t="str">
        <f t="shared" si="9"/>
        <v/>
      </c>
      <c r="U284" s="7" t="str">
        <f t="shared" si="10"/>
        <v/>
      </c>
      <c r="X284" s="79"/>
      <c r="Z284" s="7" t="str">
        <f>IF($D284="", "", COUNTIF('Categories &amp; Budgets'!$B$11:$B$40, $D284))</f>
        <v/>
      </c>
    </row>
    <row r="285" spans="1:26" x14ac:dyDescent="0.25">
      <c r="A285" s="32"/>
      <c r="B285" s="102"/>
      <c r="C285" s="103"/>
      <c r="D285" s="103"/>
      <c r="E285" s="103"/>
      <c r="F285" s="103"/>
      <c r="G285" s="104"/>
      <c r="H285" s="32"/>
      <c r="I285" s="27" t="str">
        <f>IF($D285="", "", IFERROR(INDEX('Categories &amp; Budgets'!$K$11:$K$40, MATCH($D285, 'Categories &amp; Budgets'!$B$11:$B$40, 0)), ""))</f>
        <v/>
      </c>
      <c r="J285" s="32"/>
      <c r="K285" s="30" t="str">
        <f>IF($D285="", "", IFERROR(INDEX('Categories &amp; Budgets'!$C$11:$C$40, MATCH($D285, 'Categories &amp; Budgets'!$B$11:$B$40, 0)), ""))</f>
        <v/>
      </c>
      <c r="L285" s="32"/>
      <c r="S285" s="7" t="str">
        <f t="shared" si="9"/>
        <v/>
      </c>
      <c r="U285" s="7" t="str">
        <f t="shared" si="10"/>
        <v/>
      </c>
      <c r="X285" s="79"/>
      <c r="Z285" s="7" t="str">
        <f>IF($D285="", "", COUNTIF('Categories &amp; Budgets'!$B$11:$B$40, $D285))</f>
        <v/>
      </c>
    </row>
    <row r="286" spans="1:26" x14ac:dyDescent="0.25">
      <c r="A286" s="32"/>
      <c r="B286" s="102"/>
      <c r="C286" s="103"/>
      <c r="D286" s="103"/>
      <c r="E286" s="103"/>
      <c r="F286" s="103"/>
      <c r="G286" s="104"/>
      <c r="H286" s="32"/>
      <c r="I286" s="27" t="str">
        <f>IF($D286="", "", IFERROR(INDEX('Categories &amp; Budgets'!$K$11:$K$40, MATCH($D286, 'Categories &amp; Budgets'!$B$11:$B$40, 0)), ""))</f>
        <v/>
      </c>
      <c r="J286" s="32"/>
      <c r="K286" s="30" t="str">
        <f>IF($D286="", "", IFERROR(INDEX('Categories &amp; Budgets'!$C$11:$C$40, MATCH($D286, 'Categories &amp; Budgets'!$B$11:$B$40, 0)), ""))</f>
        <v/>
      </c>
      <c r="L286" s="32"/>
      <c r="S286" s="7" t="str">
        <f t="shared" si="9"/>
        <v/>
      </c>
      <c r="U286" s="7" t="str">
        <f t="shared" si="10"/>
        <v/>
      </c>
      <c r="X286" s="79"/>
      <c r="Z286" s="7" t="str">
        <f>IF($D286="", "", COUNTIF('Categories &amp; Budgets'!$B$11:$B$40, $D286))</f>
        <v/>
      </c>
    </row>
    <row r="287" spans="1:26" x14ac:dyDescent="0.25">
      <c r="A287" s="32"/>
      <c r="B287" s="102"/>
      <c r="C287" s="103"/>
      <c r="D287" s="103"/>
      <c r="E287" s="103"/>
      <c r="F287" s="103"/>
      <c r="G287" s="104"/>
      <c r="H287" s="32"/>
      <c r="I287" s="27" t="str">
        <f>IF($D287="", "", IFERROR(INDEX('Categories &amp; Budgets'!$K$11:$K$40, MATCH($D287, 'Categories &amp; Budgets'!$B$11:$B$40, 0)), ""))</f>
        <v/>
      </c>
      <c r="J287" s="32"/>
      <c r="K287" s="30" t="str">
        <f>IF($D287="", "", IFERROR(INDEX('Categories &amp; Budgets'!$C$11:$C$40, MATCH($D287, 'Categories &amp; Budgets'!$B$11:$B$40, 0)), ""))</f>
        <v/>
      </c>
      <c r="L287" s="32"/>
      <c r="S287" s="7" t="str">
        <f t="shared" si="9"/>
        <v/>
      </c>
      <c r="U287" s="7" t="str">
        <f t="shared" si="10"/>
        <v/>
      </c>
      <c r="X287" s="79"/>
      <c r="Z287" s="7" t="str">
        <f>IF($D287="", "", COUNTIF('Categories &amp; Budgets'!$B$11:$B$40, $D287))</f>
        <v/>
      </c>
    </row>
    <row r="288" spans="1:26" x14ac:dyDescent="0.25">
      <c r="A288" s="32"/>
      <c r="B288" s="102"/>
      <c r="C288" s="103"/>
      <c r="D288" s="103"/>
      <c r="E288" s="103"/>
      <c r="F288" s="103"/>
      <c r="G288" s="104"/>
      <c r="H288" s="32"/>
      <c r="I288" s="27" t="str">
        <f>IF($D288="", "", IFERROR(INDEX('Categories &amp; Budgets'!$K$11:$K$40, MATCH($D288, 'Categories &amp; Budgets'!$B$11:$B$40, 0)), ""))</f>
        <v/>
      </c>
      <c r="J288" s="32"/>
      <c r="K288" s="30" t="str">
        <f>IF($D288="", "", IFERROR(INDEX('Categories &amp; Budgets'!$C$11:$C$40, MATCH($D288, 'Categories &amp; Budgets'!$B$11:$B$40, 0)), ""))</f>
        <v/>
      </c>
      <c r="L288" s="32"/>
      <c r="S288" s="7" t="str">
        <f t="shared" si="9"/>
        <v/>
      </c>
      <c r="U288" s="7" t="str">
        <f t="shared" si="10"/>
        <v/>
      </c>
      <c r="X288" s="79"/>
      <c r="Z288" s="7" t="str">
        <f>IF($D288="", "", COUNTIF('Categories &amp; Budgets'!$B$11:$B$40, $D288))</f>
        <v/>
      </c>
    </row>
    <row r="289" spans="1:26" x14ac:dyDescent="0.25">
      <c r="A289" s="32"/>
      <c r="B289" s="102"/>
      <c r="C289" s="103"/>
      <c r="D289" s="103"/>
      <c r="E289" s="103"/>
      <c r="F289" s="103"/>
      <c r="G289" s="104"/>
      <c r="H289" s="32"/>
      <c r="I289" s="27" t="str">
        <f>IF($D289="", "", IFERROR(INDEX('Categories &amp; Budgets'!$K$11:$K$40, MATCH($D289, 'Categories &amp; Budgets'!$B$11:$B$40, 0)), ""))</f>
        <v/>
      </c>
      <c r="J289" s="32"/>
      <c r="K289" s="30" t="str">
        <f>IF($D289="", "", IFERROR(INDEX('Categories &amp; Budgets'!$C$11:$C$40, MATCH($D289, 'Categories &amp; Budgets'!$B$11:$B$40, 0)), ""))</f>
        <v/>
      </c>
      <c r="L289" s="32"/>
      <c r="S289" s="7" t="str">
        <f t="shared" si="9"/>
        <v/>
      </c>
      <c r="U289" s="7" t="str">
        <f t="shared" si="10"/>
        <v/>
      </c>
      <c r="X289" s="79"/>
      <c r="Z289" s="7" t="str">
        <f>IF($D289="", "", COUNTIF('Categories &amp; Budgets'!$B$11:$B$40, $D289))</f>
        <v/>
      </c>
    </row>
    <row r="290" spans="1:26" x14ac:dyDescent="0.25">
      <c r="A290" s="32"/>
      <c r="B290" s="102"/>
      <c r="C290" s="103"/>
      <c r="D290" s="103"/>
      <c r="E290" s="103"/>
      <c r="F290" s="103"/>
      <c r="G290" s="104"/>
      <c r="H290" s="32"/>
      <c r="I290" s="27" t="str">
        <f>IF($D290="", "", IFERROR(INDEX('Categories &amp; Budgets'!$K$11:$K$40, MATCH($D290, 'Categories &amp; Budgets'!$B$11:$B$40, 0)), ""))</f>
        <v/>
      </c>
      <c r="J290" s="32"/>
      <c r="K290" s="30" t="str">
        <f>IF($D290="", "", IFERROR(INDEX('Categories &amp; Budgets'!$C$11:$C$40, MATCH($D290, 'Categories &amp; Budgets'!$B$11:$B$40, 0)), ""))</f>
        <v/>
      </c>
      <c r="L290" s="32"/>
      <c r="S290" s="7" t="str">
        <f t="shared" si="9"/>
        <v/>
      </c>
      <c r="U290" s="7" t="str">
        <f t="shared" si="10"/>
        <v/>
      </c>
      <c r="X290" s="79"/>
      <c r="Z290" s="7" t="str">
        <f>IF($D290="", "", COUNTIF('Categories &amp; Budgets'!$B$11:$B$40, $D290))</f>
        <v/>
      </c>
    </row>
    <row r="291" spans="1:26" x14ac:dyDescent="0.25">
      <c r="A291" s="32"/>
      <c r="B291" s="102"/>
      <c r="C291" s="103"/>
      <c r="D291" s="103"/>
      <c r="E291" s="103"/>
      <c r="F291" s="103"/>
      <c r="G291" s="104"/>
      <c r="H291" s="32"/>
      <c r="I291" s="27" t="str">
        <f>IF($D291="", "", IFERROR(INDEX('Categories &amp; Budgets'!$K$11:$K$40, MATCH($D291, 'Categories &amp; Budgets'!$B$11:$B$40, 0)), ""))</f>
        <v/>
      </c>
      <c r="J291" s="32"/>
      <c r="K291" s="30" t="str">
        <f>IF($D291="", "", IFERROR(INDEX('Categories &amp; Budgets'!$C$11:$C$40, MATCH($D291, 'Categories &amp; Budgets'!$B$11:$B$40, 0)), ""))</f>
        <v/>
      </c>
      <c r="L291" s="32"/>
      <c r="S291" s="7" t="str">
        <f t="shared" si="9"/>
        <v/>
      </c>
      <c r="U291" s="7" t="str">
        <f t="shared" si="10"/>
        <v/>
      </c>
      <c r="X291" s="79"/>
      <c r="Z291" s="7" t="str">
        <f>IF($D291="", "", COUNTIF('Categories &amp; Budgets'!$B$11:$B$40, $D291))</f>
        <v/>
      </c>
    </row>
    <row r="292" spans="1:26" x14ac:dyDescent="0.25">
      <c r="A292" s="32"/>
      <c r="B292" s="102"/>
      <c r="C292" s="103"/>
      <c r="D292" s="103"/>
      <c r="E292" s="103"/>
      <c r="F292" s="103"/>
      <c r="G292" s="104"/>
      <c r="H292" s="32"/>
      <c r="I292" s="27" t="str">
        <f>IF($D292="", "", IFERROR(INDEX('Categories &amp; Budgets'!$K$11:$K$40, MATCH($D292, 'Categories &amp; Budgets'!$B$11:$B$40, 0)), ""))</f>
        <v/>
      </c>
      <c r="J292" s="32"/>
      <c r="K292" s="30" t="str">
        <f>IF($D292="", "", IFERROR(INDEX('Categories &amp; Budgets'!$C$11:$C$40, MATCH($D292, 'Categories &amp; Budgets'!$B$11:$B$40, 0)), ""))</f>
        <v/>
      </c>
      <c r="L292" s="32"/>
      <c r="S292" s="7" t="str">
        <f t="shared" si="9"/>
        <v/>
      </c>
      <c r="U292" s="7" t="str">
        <f t="shared" si="10"/>
        <v/>
      </c>
      <c r="X292" s="79"/>
      <c r="Z292" s="7" t="str">
        <f>IF($D292="", "", COUNTIF('Categories &amp; Budgets'!$B$11:$B$40, $D292))</f>
        <v/>
      </c>
    </row>
    <row r="293" spans="1:26" x14ac:dyDescent="0.25">
      <c r="A293" s="32"/>
      <c r="B293" s="102"/>
      <c r="C293" s="103"/>
      <c r="D293" s="103"/>
      <c r="E293" s="103"/>
      <c r="F293" s="103"/>
      <c r="G293" s="104"/>
      <c r="H293" s="32"/>
      <c r="I293" s="27" t="str">
        <f>IF($D293="", "", IFERROR(INDEX('Categories &amp; Budgets'!$K$11:$K$40, MATCH($D293, 'Categories &amp; Budgets'!$B$11:$B$40, 0)), ""))</f>
        <v/>
      </c>
      <c r="J293" s="32"/>
      <c r="K293" s="30" t="str">
        <f>IF($D293="", "", IFERROR(INDEX('Categories &amp; Budgets'!$C$11:$C$40, MATCH($D293, 'Categories &amp; Budgets'!$B$11:$B$40, 0)), ""))</f>
        <v/>
      </c>
      <c r="L293" s="32"/>
      <c r="S293" s="7" t="str">
        <f t="shared" si="9"/>
        <v/>
      </c>
      <c r="U293" s="7" t="str">
        <f t="shared" si="10"/>
        <v/>
      </c>
      <c r="X293" s="79"/>
      <c r="Z293" s="7" t="str">
        <f>IF($D293="", "", COUNTIF('Categories &amp; Budgets'!$B$11:$B$40, $D293))</f>
        <v/>
      </c>
    </row>
    <row r="294" spans="1:26" x14ac:dyDescent="0.25">
      <c r="A294" s="32"/>
      <c r="B294" s="102"/>
      <c r="C294" s="103"/>
      <c r="D294" s="103"/>
      <c r="E294" s="103"/>
      <c r="F294" s="103"/>
      <c r="G294" s="104"/>
      <c r="H294" s="32"/>
      <c r="I294" s="27" t="str">
        <f>IF($D294="", "", IFERROR(INDEX('Categories &amp; Budgets'!$K$11:$K$40, MATCH($D294, 'Categories &amp; Budgets'!$B$11:$B$40, 0)), ""))</f>
        <v/>
      </c>
      <c r="J294" s="32"/>
      <c r="K294" s="30" t="str">
        <f>IF($D294="", "", IFERROR(INDEX('Categories &amp; Budgets'!$C$11:$C$40, MATCH($D294, 'Categories &amp; Budgets'!$B$11:$B$40, 0)), ""))</f>
        <v/>
      </c>
      <c r="L294" s="32"/>
      <c r="S294" s="7" t="str">
        <f t="shared" si="9"/>
        <v/>
      </c>
      <c r="U294" s="7" t="str">
        <f t="shared" si="10"/>
        <v/>
      </c>
      <c r="X294" s="79"/>
      <c r="Z294" s="7" t="str">
        <f>IF($D294="", "", COUNTIF('Categories &amp; Budgets'!$B$11:$B$40, $D294))</f>
        <v/>
      </c>
    </row>
    <row r="295" spans="1:26" x14ac:dyDescent="0.25">
      <c r="A295" s="32"/>
      <c r="B295" s="102"/>
      <c r="C295" s="103"/>
      <c r="D295" s="103"/>
      <c r="E295" s="103"/>
      <c r="F295" s="103"/>
      <c r="G295" s="104"/>
      <c r="H295" s="32"/>
      <c r="I295" s="27" t="str">
        <f>IF($D295="", "", IFERROR(INDEX('Categories &amp; Budgets'!$K$11:$K$40, MATCH($D295, 'Categories &amp; Budgets'!$B$11:$B$40, 0)), ""))</f>
        <v/>
      </c>
      <c r="J295" s="32"/>
      <c r="K295" s="30" t="str">
        <f>IF($D295="", "", IFERROR(INDEX('Categories &amp; Budgets'!$C$11:$C$40, MATCH($D295, 'Categories &amp; Budgets'!$B$11:$B$40, 0)), ""))</f>
        <v/>
      </c>
      <c r="L295" s="32"/>
      <c r="S295" s="7" t="str">
        <f t="shared" si="9"/>
        <v/>
      </c>
      <c r="U295" s="7" t="str">
        <f t="shared" si="10"/>
        <v/>
      </c>
      <c r="X295" s="79"/>
      <c r="Z295" s="7" t="str">
        <f>IF($D295="", "", COUNTIF('Categories &amp; Budgets'!$B$11:$B$40, $D295))</f>
        <v/>
      </c>
    </row>
    <row r="296" spans="1:26" x14ac:dyDescent="0.25">
      <c r="A296" s="32"/>
      <c r="B296" s="102"/>
      <c r="C296" s="103"/>
      <c r="D296" s="103"/>
      <c r="E296" s="103"/>
      <c r="F296" s="103"/>
      <c r="G296" s="104"/>
      <c r="H296" s="32"/>
      <c r="I296" s="27" t="str">
        <f>IF($D296="", "", IFERROR(INDEX('Categories &amp; Budgets'!$K$11:$K$40, MATCH($D296, 'Categories &amp; Budgets'!$B$11:$B$40, 0)), ""))</f>
        <v/>
      </c>
      <c r="J296" s="32"/>
      <c r="K296" s="30" t="str">
        <f>IF($D296="", "", IFERROR(INDEX('Categories &amp; Budgets'!$C$11:$C$40, MATCH($D296, 'Categories &amp; Budgets'!$B$11:$B$40, 0)), ""))</f>
        <v/>
      </c>
      <c r="L296" s="32"/>
      <c r="S296" s="7" t="str">
        <f t="shared" si="9"/>
        <v/>
      </c>
      <c r="U296" s="7" t="str">
        <f t="shared" si="10"/>
        <v/>
      </c>
      <c r="X296" s="79"/>
      <c r="Z296" s="7" t="str">
        <f>IF($D296="", "", COUNTIF('Categories &amp; Budgets'!$B$11:$B$40, $D296))</f>
        <v/>
      </c>
    </row>
    <row r="297" spans="1:26" x14ac:dyDescent="0.25">
      <c r="A297" s="32"/>
      <c r="B297" s="102"/>
      <c r="C297" s="103"/>
      <c r="D297" s="103"/>
      <c r="E297" s="103"/>
      <c r="F297" s="103"/>
      <c r="G297" s="104"/>
      <c r="H297" s="32"/>
      <c r="I297" s="27" t="str">
        <f>IF($D297="", "", IFERROR(INDEX('Categories &amp; Budgets'!$K$11:$K$40, MATCH($D297, 'Categories &amp; Budgets'!$B$11:$B$40, 0)), ""))</f>
        <v/>
      </c>
      <c r="J297" s="32"/>
      <c r="K297" s="30" t="str">
        <f>IF($D297="", "", IFERROR(INDEX('Categories &amp; Budgets'!$C$11:$C$40, MATCH($D297, 'Categories &amp; Budgets'!$B$11:$B$40, 0)), ""))</f>
        <v/>
      </c>
      <c r="L297" s="32"/>
      <c r="S297" s="7" t="str">
        <f t="shared" si="9"/>
        <v/>
      </c>
      <c r="U297" s="7" t="str">
        <f t="shared" si="10"/>
        <v/>
      </c>
      <c r="X297" s="79"/>
      <c r="Z297" s="7" t="str">
        <f>IF($D297="", "", COUNTIF('Categories &amp; Budgets'!$B$11:$B$40, $D297))</f>
        <v/>
      </c>
    </row>
    <row r="298" spans="1:26" x14ac:dyDescent="0.25">
      <c r="A298" s="32"/>
      <c r="B298" s="102"/>
      <c r="C298" s="103"/>
      <c r="D298" s="103"/>
      <c r="E298" s="103"/>
      <c r="F298" s="103"/>
      <c r="G298" s="104"/>
      <c r="H298" s="32"/>
      <c r="I298" s="27" t="str">
        <f>IF($D298="", "", IFERROR(INDEX('Categories &amp; Budgets'!$K$11:$K$40, MATCH($D298, 'Categories &amp; Budgets'!$B$11:$B$40, 0)), ""))</f>
        <v/>
      </c>
      <c r="J298" s="32"/>
      <c r="K298" s="30" t="str">
        <f>IF($D298="", "", IFERROR(INDEX('Categories &amp; Budgets'!$C$11:$C$40, MATCH($D298, 'Categories &amp; Budgets'!$B$11:$B$40, 0)), ""))</f>
        <v/>
      </c>
      <c r="L298" s="32"/>
      <c r="S298" s="7" t="str">
        <f t="shared" si="9"/>
        <v/>
      </c>
      <c r="U298" s="7" t="str">
        <f t="shared" si="10"/>
        <v/>
      </c>
      <c r="X298" s="79"/>
      <c r="Z298" s="7" t="str">
        <f>IF($D298="", "", COUNTIF('Categories &amp; Budgets'!$B$11:$B$40, $D298))</f>
        <v/>
      </c>
    </row>
    <row r="299" spans="1:26" x14ac:dyDescent="0.25">
      <c r="A299" s="32"/>
      <c r="B299" s="102"/>
      <c r="C299" s="103"/>
      <c r="D299" s="103"/>
      <c r="E299" s="103"/>
      <c r="F299" s="103"/>
      <c r="G299" s="104"/>
      <c r="H299" s="32"/>
      <c r="I299" s="27" t="str">
        <f>IF($D299="", "", IFERROR(INDEX('Categories &amp; Budgets'!$K$11:$K$40, MATCH($D299, 'Categories &amp; Budgets'!$B$11:$B$40, 0)), ""))</f>
        <v/>
      </c>
      <c r="J299" s="32"/>
      <c r="K299" s="30" t="str">
        <f>IF($D299="", "", IFERROR(INDEX('Categories &amp; Budgets'!$C$11:$C$40, MATCH($D299, 'Categories &amp; Budgets'!$B$11:$B$40, 0)), ""))</f>
        <v/>
      </c>
      <c r="L299" s="32"/>
      <c r="S299" s="7" t="str">
        <f t="shared" si="9"/>
        <v/>
      </c>
      <c r="U299" s="7" t="str">
        <f t="shared" si="10"/>
        <v/>
      </c>
      <c r="X299" s="79"/>
      <c r="Z299" s="7" t="str">
        <f>IF($D299="", "", COUNTIF('Categories &amp; Budgets'!$B$11:$B$40, $D299))</f>
        <v/>
      </c>
    </row>
    <row r="300" spans="1:26" x14ac:dyDescent="0.25">
      <c r="A300" s="32"/>
      <c r="B300" s="102"/>
      <c r="C300" s="103"/>
      <c r="D300" s="103"/>
      <c r="E300" s="103"/>
      <c r="F300" s="103"/>
      <c r="G300" s="104"/>
      <c r="H300" s="32"/>
      <c r="I300" s="27" t="str">
        <f>IF($D300="", "", IFERROR(INDEX('Categories &amp; Budgets'!$K$11:$K$40, MATCH($D300, 'Categories &amp; Budgets'!$B$11:$B$40, 0)), ""))</f>
        <v/>
      </c>
      <c r="J300" s="32"/>
      <c r="K300" s="30" t="str">
        <f>IF($D300="", "", IFERROR(INDEX('Categories &amp; Budgets'!$C$11:$C$40, MATCH($D300, 'Categories &amp; Budgets'!$B$11:$B$40, 0)), ""))</f>
        <v/>
      </c>
      <c r="L300" s="32"/>
      <c r="S300" s="7" t="str">
        <f t="shared" si="9"/>
        <v/>
      </c>
      <c r="U300" s="7" t="str">
        <f t="shared" si="10"/>
        <v/>
      </c>
      <c r="X300" s="79"/>
      <c r="Z300" s="7" t="str">
        <f>IF($D300="", "", COUNTIF('Categories &amp; Budgets'!$B$11:$B$40, $D300))</f>
        <v/>
      </c>
    </row>
    <row r="301" spans="1:26" x14ac:dyDescent="0.25">
      <c r="A301" s="32"/>
      <c r="B301" s="102"/>
      <c r="C301" s="103"/>
      <c r="D301" s="103"/>
      <c r="E301" s="103"/>
      <c r="F301" s="103"/>
      <c r="G301" s="104"/>
      <c r="H301" s="32"/>
      <c r="I301" s="27" t="str">
        <f>IF($D301="", "", IFERROR(INDEX('Categories &amp; Budgets'!$K$11:$K$40, MATCH($D301, 'Categories &amp; Budgets'!$B$11:$B$40, 0)), ""))</f>
        <v/>
      </c>
      <c r="J301" s="32"/>
      <c r="K301" s="30" t="str">
        <f>IF($D301="", "", IFERROR(INDEX('Categories &amp; Budgets'!$C$11:$C$40, MATCH($D301, 'Categories &amp; Budgets'!$B$11:$B$40, 0)), ""))</f>
        <v/>
      </c>
      <c r="L301" s="32"/>
      <c r="S301" s="7" t="str">
        <f t="shared" si="9"/>
        <v/>
      </c>
      <c r="U301" s="7" t="str">
        <f t="shared" si="10"/>
        <v/>
      </c>
      <c r="X301" s="79"/>
      <c r="Z301" s="7" t="str">
        <f>IF($D301="", "", COUNTIF('Categories &amp; Budgets'!$B$11:$B$40, $D301))</f>
        <v/>
      </c>
    </row>
    <row r="302" spans="1:26" x14ac:dyDescent="0.25">
      <c r="A302" s="32"/>
      <c r="B302" s="102"/>
      <c r="C302" s="103"/>
      <c r="D302" s="103"/>
      <c r="E302" s="103"/>
      <c r="F302" s="103"/>
      <c r="G302" s="104"/>
      <c r="H302" s="32"/>
      <c r="I302" s="27" t="str">
        <f>IF($D302="", "", IFERROR(INDEX('Categories &amp; Budgets'!$K$11:$K$40, MATCH($D302, 'Categories &amp; Budgets'!$B$11:$B$40, 0)), ""))</f>
        <v/>
      </c>
      <c r="J302" s="32"/>
      <c r="K302" s="30" t="str">
        <f>IF($D302="", "", IFERROR(INDEX('Categories &amp; Budgets'!$C$11:$C$40, MATCH($D302, 'Categories &amp; Budgets'!$B$11:$B$40, 0)), ""))</f>
        <v/>
      </c>
      <c r="L302" s="32"/>
      <c r="S302" s="7" t="str">
        <f t="shared" si="9"/>
        <v/>
      </c>
      <c r="U302" s="7" t="str">
        <f t="shared" si="10"/>
        <v/>
      </c>
      <c r="X302" s="79"/>
      <c r="Z302" s="7" t="str">
        <f>IF($D302="", "", COUNTIF('Categories &amp; Budgets'!$B$11:$B$40, $D302))</f>
        <v/>
      </c>
    </row>
    <row r="303" spans="1:26" x14ac:dyDescent="0.25">
      <c r="A303" s="32"/>
      <c r="B303" s="102"/>
      <c r="C303" s="103"/>
      <c r="D303" s="103"/>
      <c r="E303" s="103"/>
      <c r="F303" s="103"/>
      <c r="G303" s="104"/>
      <c r="H303" s="32"/>
      <c r="I303" s="27" t="str">
        <f>IF($D303="", "", IFERROR(INDEX('Categories &amp; Budgets'!$K$11:$K$40, MATCH($D303, 'Categories &amp; Budgets'!$B$11:$B$40, 0)), ""))</f>
        <v/>
      </c>
      <c r="J303" s="32"/>
      <c r="K303" s="30" t="str">
        <f>IF($D303="", "", IFERROR(INDEX('Categories &amp; Budgets'!$C$11:$C$40, MATCH($D303, 'Categories &amp; Budgets'!$B$11:$B$40, 0)), ""))</f>
        <v/>
      </c>
      <c r="L303" s="32"/>
      <c r="S303" s="7" t="str">
        <f t="shared" si="9"/>
        <v/>
      </c>
      <c r="U303" s="7" t="str">
        <f t="shared" si="10"/>
        <v/>
      </c>
      <c r="X303" s="79"/>
      <c r="Z303" s="7" t="str">
        <f>IF($D303="", "", COUNTIF('Categories &amp; Budgets'!$B$11:$B$40, $D303))</f>
        <v/>
      </c>
    </row>
    <row r="304" spans="1:26" x14ac:dyDescent="0.25">
      <c r="A304" s="32"/>
      <c r="B304" s="102"/>
      <c r="C304" s="103"/>
      <c r="D304" s="103"/>
      <c r="E304" s="103"/>
      <c r="F304" s="103"/>
      <c r="G304" s="104"/>
      <c r="H304" s="32"/>
      <c r="I304" s="27" t="str">
        <f>IF($D304="", "", IFERROR(INDEX('Categories &amp; Budgets'!$K$11:$K$40, MATCH($D304, 'Categories &amp; Budgets'!$B$11:$B$40, 0)), ""))</f>
        <v/>
      </c>
      <c r="J304" s="32"/>
      <c r="K304" s="30" t="str">
        <f>IF($D304="", "", IFERROR(INDEX('Categories &amp; Budgets'!$C$11:$C$40, MATCH($D304, 'Categories &amp; Budgets'!$B$11:$B$40, 0)), ""))</f>
        <v/>
      </c>
      <c r="L304" s="32"/>
      <c r="S304" s="7" t="str">
        <f t="shared" si="9"/>
        <v/>
      </c>
      <c r="U304" s="7" t="str">
        <f t="shared" si="10"/>
        <v/>
      </c>
      <c r="X304" s="79"/>
      <c r="Z304" s="7" t="str">
        <f>IF($D304="", "", COUNTIF('Categories &amp; Budgets'!$B$11:$B$40, $D304))</f>
        <v/>
      </c>
    </row>
    <row r="305" spans="1:26" x14ac:dyDescent="0.25">
      <c r="A305" s="32"/>
      <c r="B305" s="102"/>
      <c r="C305" s="103"/>
      <c r="D305" s="103"/>
      <c r="E305" s="103"/>
      <c r="F305" s="103"/>
      <c r="G305" s="104"/>
      <c r="H305" s="32"/>
      <c r="I305" s="27" t="str">
        <f>IF($D305="", "", IFERROR(INDEX('Categories &amp; Budgets'!$K$11:$K$40, MATCH($D305, 'Categories &amp; Budgets'!$B$11:$B$40, 0)), ""))</f>
        <v/>
      </c>
      <c r="J305" s="32"/>
      <c r="K305" s="30" t="str">
        <f>IF($D305="", "", IFERROR(INDEX('Categories &amp; Budgets'!$C$11:$C$40, MATCH($D305, 'Categories &amp; Budgets'!$B$11:$B$40, 0)), ""))</f>
        <v/>
      </c>
      <c r="L305" s="32"/>
      <c r="S305" s="7" t="str">
        <f t="shared" si="9"/>
        <v/>
      </c>
      <c r="U305" s="7" t="str">
        <f t="shared" si="10"/>
        <v/>
      </c>
      <c r="X305" s="79"/>
      <c r="Z305" s="7" t="str">
        <f>IF($D305="", "", COUNTIF('Categories &amp; Budgets'!$B$11:$B$40, $D305))</f>
        <v/>
      </c>
    </row>
    <row r="306" spans="1:26" x14ac:dyDescent="0.25">
      <c r="A306" s="32"/>
      <c r="B306" s="102"/>
      <c r="C306" s="103"/>
      <c r="D306" s="103"/>
      <c r="E306" s="103"/>
      <c r="F306" s="103"/>
      <c r="G306" s="104"/>
      <c r="H306" s="32"/>
      <c r="I306" s="27" t="str">
        <f>IF($D306="", "", IFERROR(INDEX('Categories &amp; Budgets'!$K$11:$K$40, MATCH($D306, 'Categories &amp; Budgets'!$B$11:$B$40, 0)), ""))</f>
        <v/>
      </c>
      <c r="J306" s="32"/>
      <c r="K306" s="30" t="str">
        <f>IF($D306="", "", IFERROR(INDEX('Categories &amp; Budgets'!$C$11:$C$40, MATCH($D306, 'Categories &amp; Budgets'!$B$11:$B$40, 0)), ""))</f>
        <v/>
      </c>
      <c r="L306" s="32"/>
      <c r="S306" s="7" t="str">
        <f t="shared" si="9"/>
        <v/>
      </c>
      <c r="U306" s="7" t="str">
        <f t="shared" si="10"/>
        <v/>
      </c>
      <c r="X306" s="79"/>
      <c r="Z306" s="7" t="str">
        <f>IF($D306="", "", COUNTIF('Categories &amp; Budgets'!$B$11:$B$40, $D306))</f>
        <v/>
      </c>
    </row>
    <row r="307" spans="1:26" x14ac:dyDescent="0.25">
      <c r="A307" s="32"/>
      <c r="B307" s="102"/>
      <c r="C307" s="103"/>
      <c r="D307" s="103"/>
      <c r="E307" s="103"/>
      <c r="F307" s="103"/>
      <c r="G307" s="104"/>
      <c r="H307" s="32"/>
      <c r="I307" s="27" t="str">
        <f>IF($D307="", "", IFERROR(INDEX('Categories &amp; Budgets'!$K$11:$K$40, MATCH($D307, 'Categories &amp; Budgets'!$B$11:$B$40, 0)), ""))</f>
        <v/>
      </c>
      <c r="J307" s="32"/>
      <c r="K307" s="30" t="str">
        <f>IF($D307="", "", IFERROR(INDEX('Categories &amp; Budgets'!$C$11:$C$40, MATCH($D307, 'Categories &amp; Budgets'!$B$11:$B$40, 0)), ""))</f>
        <v/>
      </c>
      <c r="L307" s="32"/>
      <c r="S307" s="7" t="str">
        <f t="shared" si="9"/>
        <v/>
      </c>
      <c r="U307" s="7" t="str">
        <f t="shared" si="10"/>
        <v/>
      </c>
      <c r="X307" s="79"/>
      <c r="Z307" s="7" t="str">
        <f>IF($D307="", "", COUNTIF('Categories &amp; Budgets'!$B$11:$B$40, $D307))</f>
        <v/>
      </c>
    </row>
    <row r="308" spans="1:26" x14ac:dyDescent="0.25">
      <c r="A308" s="32"/>
      <c r="B308" s="102"/>
      <c r="C308" s="103"/>
      <c r="D308" s="103"/>
      <c r="E308" s="103"/>
      <c r="F308" s="103"/>
      <c r="G308" s="104"/>
      <c r="H308" s="32"/>
      <c r="I308" s="27" t="str">
        <f>IF($D308="", "", IFERROR(INDEX('Categories &amp; Budgets'!$K$11:$K$40, MATCH($D308, 'Categories &amp; Budgets'!$B$11:$B$40, 0)), ""))</f>
        <v/>
      </c>
      <c r="J308" s="32"/>
      <c r="K308" s="30" t="str">
        <f>IF($D308="", "", IFERROR(INDEX('Categories &amp; Budgets'!$C$11:$C$40, MATCH($D308, 'Categories &amp; Budgets'!$B$11:$B$40, 0)), ""))</f>
        <v/>
      </c>
      <c r="L308" s="32"/>
      <c r="S308" s="7" t="str">
        <f t="shared" si="9"/>
        <v/>
      </c>
      <c r="U308" s="7" t="str">
        <f t="shared" si="10"/>
        <v/>
      </c>
      <c r="X308" s="79"/>
      <c r="Z308" s="7" t="str">
        <f>IF($D308="", "", COUNTIF('Categories &amp; Budgets'!$B$11:$B$40, $D308))</f>
        <v/>
      </c>
    </row>
    <row r="309" spans="1:26" x14ac:dyDescent="0.25">
      <c r="A309" s="32"/>
      <c r="B309" s="102"/>
      <c r="C309" s="103"/>
      <c r="D309" s="103"/>
      <c r="E309" s="103"/>
      <c r="F309" s="103"/>
      <c r="G309" s="104"/>
      <c r="H309" s="32"/>
      <c r="I309" s="27" t="str">
        <f>IF($D309="", "", IFERROR(INDEX('Categories &amp; Budgets'!$K$11:$K$40, MATCH($D309, 'Categories &amp; Budgets'!$B$11:$B$40, 0)), ""))</f>
        <v/>
      </c>
      <c r="J309" s="32"/>
      <c r="K309" s="30" t="str">
        <f>IF($D309="", "", IFERROR(INDEX('Categories &amp; Budgets'!$C$11:$C$40, MATCH($D309, 'Categories &amp; Budgets'!$B$11:$B$40, 0)), ""))</f>
        <v/>
      </c>
      <c r="L309" s="32"/>
      <c r="S309" s="7" t="str">
        <f t="shared" si="9"/>
        <v/>
      </c>
      <c r="U309" s="7" t="str">
        <f t="shared" si="10"/>
        <v/>
      </c>
      <c r="X309" s="79"/>
      <c r="Z309" s="7" t="str">
        <f>IF($D309="", "", COUNTIF('Categories &amp; Budgets'!$B$11:$B$40, $D309))</f>
        <v/>
      </c>
    </row>
    <row r="310" spans="1:26" x14ac:dyDescent="0.25">
      <c r="A310" s="32"/>
      <c r="B310" s="102"/>
      <c r="C310" s="103"/>
      <c r="D310" s="103"/>
      <c r="E310" s="103"/>
      <c r="F310" s="103"/>
      <c r="G310" s="104"/>
      <c r="H310" s="32"/>
      <c r="I310" s="27" t="str">
        <f>IF($D310="", "", IFERROR(INDEX('Categories &amp; Budgets'!$K$11:$K$40, MATCH($D310, 'Categories &amp; Budgets'!$B$11:$B$40, 0)), ""))</f>
        <v/>
      </c>
      <c r="J310" s="32"/>
      <c r="K310" s="30" t="str">
        <f>IF($D310="", "", IFERROR(INDEX('Categories &amp; Budgets'!$C$11:$C$40, MATCH($D310, 'Categories &amp; Budgets'!$B$11:$B$40, 0)), ""))</f>
        <v/>
      </c>
      <c r="L310" s="32"/>
      <c r="S310" s="7" t="str">
        <f t="shared" si="9"/>
        <v/>
      </c>
      <c r="U310" s="7" t="str">
        <f t="shared" si="10"/>
        <v/>
      </c>
      <c r="X310" s="79"/>
      <c r="Z310" s="7" t="str">
        <f>IF($D310="", "", COUNTIF('Categories &amp; Budgets'!$B$11:$B$40, $D310))</f>
        <v/>
      </c>
    </row>
    <row r="311" spans="1:26" x14ac:dyDescent="0.25">
      <c r="A311" s="32"/>
      <c r="B311" s="102"/>
      <c r="C311" s="103"/>
      <c r="D311" s="103"/>
      <c r="E311" s="103"/>
      <c r="F311" s="103"/>
      <c r="G311" s="104"/>
      <c r="H311" s="32"/>
      <c r="I311" s="27" t="str">
        <f>IF($D311="", "", IFERROR(INDEX('Categories &amp; Budgets'!$K$11:$K$40, MATCH($D311, 'Categories &amp; Budgets'!$B$11:$B$40, 0)), ""))</f>
        <v/>
      </c>
      <c r="J311" s="32"/>
      <c r="K311" s="30" t="str">
        <f>IF($D311="", "", IFERROR(INDEX('Categories &amp; Budgets'!$C$11:$C$40, MATCH($D311, 'Categories &amp; Budgets'!$B$11:$B$40, 0)), ""))</f>
        <v/>
      </c>
      <c r="L311" s="32"/>
      <c r="S311" s="7" t="str">
        <f t="shared" si="9"/>
        <v/>
      </c>
      <c r="U311" s="7" t="str">
        <f t="shared" si="10"/>
        <v/>
      </c>
      <c r="X311" s="79"/>
      <c r="Z311" s="7" t="str">
        <f>IF($D311="", "", COUNTIF('Categories &amp; Budgets'!$B$11:$B$40, $D311))</f>
        <v/>
      </c>
    </row>
    <row r="312" spans="1:26" x14ac:dyDescent="0.25">
      <c r="A312" s="32"/>
      <c r="B312" s="102"/>
      <c r="C312" s="103"/>
      <c r="D312" s="103"/>
      <c r="E312" s="103"/>
      <c r="F312" s="103"/>
      <c r="G312" s="104"/>
      <c r="H312" s="32"/>
      <c r="I312" s="27" t="str">
        <f>IF($D312="", "", IFERROR(INDEX('Categories &amp; Budgets'!$K$11:$K$40, MATCH($D312, 'Categories &amp; Budgets'!$B$11:$B$40, 0)), ""))</f>
        <v/>
      </c>
      <c r="J312" s="32"/>
      <c r="K312" s="30" t="str">
        <f>IF($D312="", "", IFERROR(INDEX('Categories &amp; Budgets'!$C$11:$C$40, MATCH($D312, 'Categories &amp; Budgets'!$B$11:$B$40, 0)), ""))</f>
        <v/>
      </c>
      <c r="L312" s="32"/>
      <c r="S312" s="7" t="str">
        <f t="shared" si="9"/>
        <v/>
      </c>
      <c r="U312" s="7" t="str">
        <f t="shared" si="10"/>
        <v/>
      </c>
      <c r="X312" s="79"/>
      <c r="Z312" s="7" t="str">
        <f>IF($D312="", "", COUNTIF('Categories &amp; Budgets'!$B$11:$B$40, $D312))</f>
        <v/>
      </c>
    </row>
    <row r="313" spans="1:26" x14ac:dyDescent="0.25">
      <c r="A313" s="32"/>
      <c r="B313" s="102"/>
      <c r="C313" s="103"/>
      <c r="D313" s="103"/>
      <c r="E313" s="103"/>
      <c r="F313" s="103"/>
      <c r="G313" s="104"/>
      <c r="H313" s="32"/>
      <c r="I313" s="27" t="str">
        <f>IF($D313="", "", IFERROR(INDEX('Categories &amp; Budgets'!$K$11:$K$40, MATCH($D313, 'Categories &amp; Budgets'!$B$11:$B$40, 0)), ""))</f>
        <v/>
      </c>
      <c r="J313" s="32"/>
      <c r="K313" s="30" t="str">
        <f>IF($D313="", "", IFERROR(INDEX('Categories &amp; Budgets'!$C$11:$C$40, MATCH($D313, 'Categories &amp; Budgets'!$B$11:$B$40, 0)), ""))</f>
        <v/>
      </c>
      <c r="L313" s="32"/>
      <c r="S313" s="7" t="str">
        <f t="shared" si="9"/>
        <v/>
      </c>
      <c r="U313" s="7" t="str">
        <f t="shared" si="10"/>
        <v/>
      </c>
      <c r="X313" s="79"/>
      <c r="Z313" s="7" t="str">
        <f>IF($D313="", "", COUNTIF('Categories &amp; Budgets'!$B$11:$B$40, $D313))</f>
        <v/>
      </c>
    </row>
    <row r="314" spans="1:26" x14ac:dyDescent="0.25">
      <c r="A314" s="32"/>
      <c r="B314" s="102"/>
      <c r="C314" s="103"/>
      <c r="D314" s="103"/>
      <c r="E314" s="103"/>
      <c r="F314" s="103"/>
      <c r="G314" s="104"/>
      <c r="H314" s="32"/>
      <c r="I314" s="27" t="str">
        <f>IF($D314="", "", IFERROR(INDEX('Categories &amp; Budgets'!$K$11:$K$40, MATCH($D314, 'Categories &amp; Budgets'!$B$11:$B$40, 0)), ""))</f>
        <v/>
      </c>
      <c r="J314" s="32"/>
      <c r="K314" s="30" t="str">
        <f>IF($D314="", "", IFERROR(INDEX('Categories &amp; Budgets'!$C$11:$C$40, MATCH($D314, 'Categories &amp; Budgets'!$B$11:$B$40, 0)), ""))</f>
        <v/>
      </c>
      <c r="L314" s="32"/>
      <c r="S314" s="7" t="str">
        <f t="shared" si="9"/>
        <v/>
      </c>
      <c r="U314" s="7" t="str">
        <f t="shared" si="10"/>
        <v/>
      </c>
      <c r="X314" s="79"/>
      <c r="Z314" s="7" t="str">
        <f>IF($D314="", "", COUNTIF('Categories &amp; Budgets'!$B$11:$B$40, $D314))</f>
        <v/>
      </c>
    </row>
    <row r="315" spans="1:26" x14ac:dyDescent="0.25">
      <c r="A315" s="32"/>
      <c r="B315" s="102"/>
      <c r="C315" s="103"/>
      <c r="D315" s="103"/>
      <c r="E315" s="103"/>
      <c r="F315" s="103"/>
      <c r="G315" s="104"/>
      <c r="H315" s="32"/>
      <c r="I315" s="27" t="str">
        <f>IF($D315="", "", IFERROR(INDEX('Categories &amp; Budgets'!$K$11:$K$40, MATCH($D315, 'Categories &amp; Budgets'!$B$11:$B$40, 0)), ""))</f>
        <v/>
      </c>
      <c r="J315" s="32"/>
      <c r="K315" s="30" t="str">
        <f>IF($D315="", "", IFERROR(INDEX('Categories &amp; Budgets'!$C$11:$C$40, MATCH($D315, 'Categories &amp; Budgets'!$B$11:$B$40, 0)), ""))</f>
        <v/>
      </c>
      <c r="L315" s="32"/>
      <c r="S315" s="7" t="str">
        <f t="shared" si="9"/>
        <v/>
      </c>
      <c r="U315" s="7" t="str">
        <f t="shared" si="10"/>
        <v/>
      </c>
      <c r="X315" s="79"/>
      <c r="Z315" s="7" t="str">
        <f>IF($D315="", "", COUNTIF('Categories &amp; Budgets'!$B$11:$B$40, $D315))</f>
        <v/>
      </c>
    </row>
    <row r="316" spans="1:26" x14ac:dyDescent="0.25">
      <c r="A316" s="32"/>
      <c r="B316" s="102"/>
      <c r="C316" s="103"/>
      <c r="D316" s="103"/>
      <c r="E316" s="103"/>
      <c r="F316" s="103"/>
      <c r="G316" s="104"/>
      <c r="H316" s="32"/>
      <c r="I316" s="27" t="str">
        <f>IF($D316="", "", IFERROR(INDEX('Categories &amp; Budgets'!$K$11:$K$40, MATCH($D316, 'Categories &amp; Budgets'!$B$11:$B$40, 0)), ""))</f>
        <v/>
      </c>
      <c r="J316" s="32"/>
      <c r="K316" s="30" t="str">
        <f>IF($D316="", "", IFERROR(INDEX('Categories &amp; Budgets'!$C$11:$C$40, MATCH($D316, 'Categories &amp; Budgets'!$B$11:$B$40, 0)), ""))</f>
        <v/>
      </c>
      <c r="L316" s="32"/>
      <c r="S316" s="7" t="str">
        <f t="shared" si="9"/>
        <v/>
      </c>
      <c r="U316" s="7" t="str">
        <f t="shared" si="10"/>
        <v/>
      </c>
      <c r="X316" s="79"/>
      <c r="Z316" s="7" t="str">
        <f>IF($D316="", "", COUNTIF('Categories &amp; Budgets'!$B$11:$B$40, $D316))</f>
        <v/>
      </c>
    </row>
    <row r="317" spans="1:26" x14ac:dyDescent="0.25">
      <c r="A317" s="32"/>
      <c r="B317" s="102"/>
      <c r="C317" s="103"/>
      <c r="D317" s="103"/>
      <c r="E317" s="103"/>
      <c r="F317" s="103"/>
      <c r="G317" s="104"/>
      <c r="H317" s="32"/>
      <c r="I317" s="27" t="str">
        <f>IF($D317="", "", IFERROR(INDEX('Categories &amp; Budgets'!$K$11:$K$40, MATCH($D317, 'Categories &amp; Budgets'!$B$11:$B$40, 0)), ""))</f>
        <v/>
      </c>
      <c r="J317" s="32"/>
      <c r="K317" s="30" t="str">
        <f>IF($D317="", "", IFERROR(INDEX('Categories &amp; Budgets'!$C$11:$C$40, MATCH($D317, 'Categories &amp; Budgets'!$B$11:$B$40, 0)), ""))</f>
        <v/>
      </c>
      <c r="L317" s="32"/>
      <c r="S317" s="7" t="str">
        <f t="shared" si="9"/>
        <v/>
      </c>
      <c r="U317" s="7" t="str">
        <f t="shared" si="10"/>
        <v/>
      </c>
      <c r="X317" s="79"/>
      <c r="Z317" s="7" t="str">
        <f>IF($D317="", "", COUNTIF('Categories &amp; Budgets'!$B$11:$B$40, $D317))</f>
        <v/>
      </c>
    </row>
    <row r="318" spans="1:26" x14ac:dyDescent="0.25">
      <c r="A318" s="32"/>
      <c r="B318" s="102"/>
      <c r="C318" s="103"/>
      <c r="D318" s="103"/>
      <c r="E318" s="103"/>
      <c r="F318" s="103"/>
      <c r="G318" s="104"/>
      <c r="H318" s="32"/>
      <c r="I318" s="27" t="str">
        <f>IF($D318="", "", IFERROR(INDEX('Categories &amp; Budgets'!$K$11:$K$40, MATCH($D318, 'Categories &amp; Budgets'!$B$11:$B$40, 0)), ""))</f>
        <v/>
      </c>
      <c r="J318" s="32"/>
      <c r="K318" s="30" t="str">
        <f>IF($D318="", "", IFERROR(INDEX('Categories &amp; Budgets'!$C$11:$C$40, MATCH($D318, 'Categories &amp; Budgets'!$B$11:$B$40, 0)), ""))</f>
        <v/>
      </c>
      <c r="L318" s="32"/>
      <c r="S318" s="7" t="str">
        <f t="shared" si="9"/>
        <v/>
      </c>
      <c r="U318" s="7" t="str">
        <f t="shared" si="10"/>
        <v/>
      </c>
      <c r="X318" s="79"/>
      <c r="Z318" s="7" t="str">
        <f>IF($D318="", "", COUNTIF('Categories &amp; Budgets'!$B$11:$B$40, $D318))</f>
        <v/>
      </c>
    </row>
    <row r="319" spans="1:26" x14ac:dyDescent="0.25">
      <c r="A319" s="32"/>
      <c r="B319" s="102"/>
      <c r="C319" s="103"/>
      <c r="D319" s="103"/>
      <c r="E319" s="103"/>
      <c r="F319" s="103"/>
      <c r="G319" s="104"/>
      <c r="H319" s="32"/>
      <c r="I319" s="27" t="str">
        <f>IF($D319="", "", IFERROR(INDEX('Categories &amp; Budgets'!$K$11:$K$40, MATCH($D319, 'Categories &amp; Budgets'!$B$11:$B$40, 0)), ""))</f>
        <v/>
      </c>
      <c r="J319" s="32"/>
      <c r="K319" s="30" t="str">
        <f>IF($D319="", "", IFERROR(INDEX('Categories &amp; Budgets'!$C$11:$C$40, MATCH($D319, 'Categories &amp; Budgets'!$B$11:$B$40, 0)), ""))</f>
        <v/>
      </c>
      <c r="L319" s="32"/>
      <c r="S319" s="7" t="str">
        <f t="shared" si="9"/>
        <v/>
      </c>
      <c r="U319" s="7" t="str">
        <f t="shared" si="10"/>
        <v/>
      </c>
      <c r="X319" s="79"/>
      <c r="Z319" s="7" t="str">
        <f>IF($D319="", "", COUNTIF('Categories &amp; Budgets'!$B$11:$B$40, $D319))</f>
        <v/>
      </c>
    </row>
    <row r="320" spans="1:26" x14ac:dyDescent="0.25">
      <c r="A320" s="32"/>
      <c r="B320" s="102"/>
      <c r="C320" s="103"/>
      <c r="D320" s="103"/>
      <c r="E320" s="103"/>
      <c r="F320" s="103"/>
      <c r="G320" s="104"/>
      <c r="H320" s="32"/>
      <c r="I320" s="27" t="str">
        <f>IF($D320="", "", IFERROR(INDEX('Categories &amp; Budgets'!$K$11:$K$40, MATCH($D320, 'Categories &amp; Budgets'!$B$11:$B$40, 0)), ""))</f>
        <v/>
      </c>
      <c r="J320" s="32"/>
      <c r="K320" s="30" t="str">
        <f>IF($D320="", "", IFERROR(INDEX('Categories &amp; Budgets'!$C$11:$C$40, MATCH($D320, 'Categories &amp; Budgets'!$B$11:$B$40, 0)), ""))</f>
        <v/>
      </c>
      <c r="L320" s="32"/>
      <c r="S320" s="7" t="str">
        <f t="shared" si="9"/>
        <v/>
      </c>
      <c r="U320" s="7" t="str">
        <f t="shared" si="10"/>
        <v/>
      </c>
      <c r="X320" s="79"/>
      <c r="Z320" s="7" t="str">
        <f>IF($D320="", "", COUNTIF('Categories &amp; Budgets'!$B$11:$B$40, $D320))</f>
        <v/>
      </c>
    </row>
    <row r="321" spans="1:26" x14ac:dyDescent="0.25">
      <c r="A321" s="32"/>
      <c r="B321" s="102"/>
      <c r="C321" s="103"/>
      <c r="D321" s="103"/>
      <c r="E321" s="103"/>
      <c r="F321" s="103"/>
      <c r="G321" s="104"/>
      <c r="H321" s="32"/>
      <c r="I321" s="27" t="str">
        <f>IF($D321="", "", IFERROR(INDEX('Categories &amp; Budgets'!$K$11:$K$40, MATCH($D321, 'Categories &amp; Budgets'!$B$11:$B$40, 0)), ""))</f>
        <v/>
      </c>
      <c r="J321" s="32"/>
      <c r="K321" s="30" t="str">
        <f>IF($D321="", "", IFERROR(INDEX('Categories &amp; Budgets'!$C$11:$C$40, MATCH($D321, 'Categories &amp; Budgets'!$B$11:$B$40, 0)), ""))</f>
        <v/>
      </c>
      <c r="L321" s="32"/>
      <c r="S321" s="7" t="str">
        <f t="shared" si="9"/>
        <v/>
      </c>
      <c r="U321" s="7" t="str">
        <f t="shared" si="10"/>
        <v/>
      </c>
      <c r="X321" s="79"/>
      <c r="Z321" s="7" t="str">
        <f>IF($D321="", "", COUNTIF('Categories &amp; Budgets'!$B$11:$B$40, $D321))</f>
        <v/>
      </c>
    </row>
    <row r="322" spans="1:26" x14ac:dyDescent="0.25">
      <c r="A322" s="32"/>
      <c r="B322" s="102"/>
      <c r="C322" s="103"/>
      <c r="D322" s="103"/>
      <c r="E322" s="103"/>
      <c r="F322" s="103"/>
      <c r="G322" s="104"/>
      <c r="H322" s="32"/>
      <c r="I322" s="27" t="str">
        <f>IF($D322="", "", IFERROR(INDEX('Categories &amp; Budgets'!$K$11:$K$40, MATCH($D322, 'Categories &amp; Budgets'!$B$11:$B$40, 0)), ""))</f>
        <v/>
      </c>
      <c r="J322" s="32"/>
      <c r="K322" s="30" t="str">
        <f>IF($D322="", "", IFERROR(INDEX('Categories &amp; Budgets'!$C$11:$C$40, MATCH($D322, 'Categories &amp; Budgets'!$B$11:$B$40, 0)), ""))</f>
        <v/>
      </c>
      <c r="L322" s="32"/>
      <c r="S322" s="7" t="str">
        <f t="shared" si="9"/>
        <v/>
      </c>
      <c r="U322" s="7" t="str">
        <f t="shared" si="10"/>
        <v/>
      </c>
      <c r="X322" s="79"/>
      <c r="Z322" s="7" t="str">
        <f>IF($D322="", "", COUNTIF('Categories &amp; Budgets'!$B$11:$B$40, $D322))</f>
        <v/>
      </c>
    </row>
    <row r="323" spans="1:26" x14ac:dyDescent="0.25">
      <c r="A323" s="32"/>
      <c r="B323" s="102"/>
      <c r="C323" s="103"/>
      <c r="D323" s="103"/>
      <c r="E323" s="103"/>
      <c r="F323" s="103"/>
      <c r="G323" s="104"/>
      <c r="H323" s="32"/>
      <c r="I323" s="27" t="str">
        <f>IF($D323="", "", IFERROR(INDEX('Categories &amp; Budgets'!$K$11:$K$40, MATCH($D323, 'Categories &amp; Budgets'!$B$11:$B$40, 0)), ""))</f>
        <v/>
      </c>
      <c r="J323" s="32"/>
      <c r="K323" s="30" t="str">
        <f>IF($D323="", "", IFERROR(INDEX('Categories &amp; Budgets'!$C$11:$C$40, MATCH($D323, 'Categories &amp; Budgets'!$B$11:$B$40, 0)), ""))</f>
        <v/>
      </c>
      <c r="L323" s="32"/>
      <c r="S323" s="7" t="str">
        <f t="shared" si="9"/>
        <v/>
      </c>
      <c r="U323" s="7" t="str">
        <f t="shared" si="10"/>
        <v/>
      </c>
      <c r="X323" s="79"/>
      <c r="Z323" s="7" t="str">
        <f>IF($D323="", "", COUNTIF('Categories &amp; Budgets'!$B$11:$B$40, $D323))</f>
        <v/>
      </c>
    </row>
    <row r="324" spans="1:26" x14ac:dyDescent="0.25">
      <c r="A324" s="32"/>
      <c r="B324" s="102"/>
      <c r="C324" s="103"/>
      <c r="D324" s="103"/>
      <c r="E324" s="103"/>
      <c r="F324" s="103"/>
      <c r="G324" s="104"/>
      <c r="H324" s="32"/>
      <c r="I324" s="27" t="str">
        <f>IF($D324="", "", IFERROR(INDEX('Categories &amp; Budgets'!$K$11:$K$40, MATCH($D324, 'Categories &amp; Budgets'!$B$11:$B$40, 0)), ""))</f>
        <v/>
      </c>
      <c r="J324" s="32"/>
      <c r="K324" s="30" t="str">
        <f>IF($D324="", "", IFERROR(INDEX('Categories &amp; Budgets'!$C$11:$C$40, MATCH($D324, 'Categories &amp; Budgets'!$B$11:$B$40, 0)), ""))</f>
        <v/>
      </c>
      <c r="L324" s="32"/>
      <c r="S324" s="7" t="str">
        <f t="shared" si="9"/>
        <v/>
      </c>
      <c r="U324" s="7" t="str">
        <f t="shared" si="10"/>
        <v/>
      </c>
      <c r="X324" s="79"/>
      <c r="Z324" s="7" t="str">
        <f>IF($D324="", "", COUNTIF('Categories &amp; Budgets'!$B$11:$B$40, $D324))</f>
        <v/>
      </c>
    </row>
    <row r="325" spans="1:26" x14ac:dyDescent="0.25">
      <c r="A325" s="32"/>
      <c r="B325" s="102"/>
      <c r="C325" s="103"/>
      <c r="D325" s="103"/>
      <c r="E325" s="103"/>
      <c r="F325" s="103"/>
      <c r="G325" s="104"/>
      <c r="H325" s="32"/>
      <c r="I325" s="27" t="str">
        <f>IF($D325="", "", IFERROR(INDEX('Categories &amp; Budgets'!$K$11:$K$40, MATCH($D325, 'Categories &amp; Budgets'!$B$11:$B$40, 0)), ""))</f>
        <v/>
      </c>
      <c r="J325" s="32"/>
      <c r="K325" s="30" t="str">
        <f>IF($D325="", "", IFERROR(INDEX('Categories &amp; Budgets'!$C$11:$C$40, MATCH($D325, 'Categories &amp; Budgets'!$B$11:$B$40, 0)), ""))</f>
        <v/>
      </c>
      <c r="L325" s="32"/>
      <c r="S325" s="7" t="str">
        <f t="shared" si="9"/>
        <v/>
      </c>
      <c r="U325" s="7" t="str">
        <f t="shared" si="10"/>
        <v/>
      </c>
      <c r="X325" s="79"/>
      <c r="Z325" s="7" t="str">
        <f>IF($D325="", "", COUNTIF('Categories &amp; Budgets'!$B$11:$B$40, $D325))</f>
        <v/>
      </c>
    </row>
    <row r="326" spans="1:26" x14ac:dyDescent="0.25">
      <c r="A326" s="32"/>
      <c r="B326" s="102"/>
      <c r="C326" s="103"/>
      <c r="D326" s="103"/>
      <c r="E326" s="103"/>
      <c r="F326" s="103"/>
      <c r="G326" s="104"/>
      <c r="H326" s="32"/>
      <c r="I326" s="27" t="str">
        <f>IF($D326="", "", IFERROR(INDEX('Categories &amp; Budgets'!$K$11:$K$40, MATCH($D326, 'Categories &amp; Budgets'!$B$11:$B$40, 0)), ""))</f>
        <v/>
      </c>
      <c r="J326" s="32"/>
      <c r="K326" s="30" t="str">
        <f>IF($D326="", "", IFERROR(INDEX('Categories &amp; Budgets'!$C$11:$C$40, MATCH($D326, 'Categories &amp; Budgets'!$B$11:$B$40, 0)), ""))</f>
        <v/>
      </c>
      <c r="L326" s="32"/>
      <c r="S326" s="7" t="str">
        <f t="shared" si="9"/>
        <v/>
      </c>
      <c r="U326" s="7" t="str">
        <f t="shared" si="10"/>
        <v/>
      </c>
      <c r="X326" s="79"/>
      <c r="Z326" s="7" t="str">
        <f>IF($D326="", "", COUNTIF('Categories &amp; Budgets'!$B$11:$B$40, $D326))</f>
        <v/>
      </c>
    </row>
    <row r="327" spans="1:26" x14ac:dyDescent="0.25">
      <c r="A327" s="32"/>
      <c r="B327" s="102"/>
      <c r="C327" s="103"/>
      <c r="D327" s="103"/>
      <c r="E327" s="103"/>
      <c r="F327" s="103"/>
      <c r="G327" s="104"/>
      <c r="H327" s="32"/>
      <c r="I327" s="27" t="str">
        <f>IF($D327="", "", IFERROR(INDEX('Categories &amp; Budgets'!$K$11:$K$40, MATCH($D327, 'Categories &amp; Budgets'!$B$11:$B$40, 0)), ""))</f>
        <v/>
      </c>
      <c r="J327" s="32"/>
      <c r="K327" s="30" t="str">
        <f>IF($D327="", "", IFERROR(INDEX('Categories &amp; Budgets'!$C$11:$C$40, MATCH($D327, 'Categories &amp; Budgets'!$B$11:$B$40, 0)), ""))</f>
        <v/>
      </c>
      <c r="L327" s="32"/>
      <c r="S327" s="7" t="str">
        <f t="shared" si="9"/>
        <v/>
      </c>
      <c r="U327" s="7" t="str">
        <f t="shared" si="10"/>
        <v/>
      </c>
      <c r="X327" s="79"/>
      <c r="Z327" s="7" t="str">
        <f>IF($D327="", "", COUNTIF('Categories &amp; Budgets'!$B$11:$B$40, $D327))</f>
        <v/>
      </c>
    </row>
    <row r="328" spans="1:26" x14ac:dyDescent="0.25">
      <c r="A328" s="32"/>
      <c r="B328" s="102"/>
      <c r="C328" s="103"/>
      <c r="D328" s="103"/>
      <c r="E328" s="103"/>
      <c r="F328" s="103"/>
      <c r="G328" s="104"/>
      <c r="H328" s="32"/>
      <c r="I328" s="27" t="str">
        <f>IF($D328="", "", IFERROR(INDEX('Categories &amp; Budgets'!$K$11:$K$40, MATCH($D328, 'Categories &amp; Budgets'!$B$11:$B$40, 0)), ""))</f>
        <v/>
      </c>
      <c r="J328" s="32"/>
      <c r="K328" s="30" t="str">
        <f>IF($D328="", "", IFERROR(INDEX('Categories &amp; Budgets'!$C$11:$C$40, MATCH($D328, 'Categories &amp; Budgets'!$B$11:$B$40, 0)), ""))</f>
        <v/>
      </c>
      <c r="L328" s="32"/>
      <c r="S328" s="7" t="str">
        <f t="shared" si="9"/>
        <v/>
      </c>
      <c r="U328" s="7" t="str">
        <f t="shared" si="10"/>
        <v/>
      </c>
      <c r="X328" s="79"/>
      <c r="Z328" s="7" t="str">
        <f>IF($D328="", "", COUNTIF('Categories &amp; Budgets'!$B$11:$B$40, $D328))</f>
        <v/>
      </c>
    </row>
    <row r="329" spans="1:26" x14ac:dyDescent="0.25">
      <c r="A329" s="32"/>
      <c r="B329" s="102"/>
      <c r="C329" s="103"/>
      <c r="D329" s="103"/>
      <c r="E329" s="103"/>
      <c r="F329" s="103"/>
      <c r="G329" s="104"/>
      <c r="H329" s="32"/>
      <c r="I329" s="27" t="str">
        <f>IF($D329="", "", IFERROR(INDEX('Categories &amp; Budgets'!$K$11:$K$40, MATCH($D329, 'Categories &amp; Budgets'!$B$11:$B$40, 0)), ""))</f>
        <v/>
      </c>
      <c r="J329" s="32"/>
      <c r="K329" s="30" t="str">
        <f>IF($D329="", "", IFERROR(INDEX('Categories &amp; Budgets'!$C$11:$C$40, MATCH($D329, 'Categories &amp; Budgets'!$B$11:$B$40, 0)), ""))</f>
        <v/>
      </c>
      <c r="L329" s="32"/>
      <c r="S329" s="7" t="str">
        <f t="shared" si="9"/>
        <v/>
      </c>
      <c r="U329" s="7" t="str">
        <f t="shared" si="10"/>
        <v/>
      </c>
      <c r="X329" s="79"/>
      <c r="Z329" s="7" t="str">
        <f>IF($D329="", "", COUNTIF('Categories &amp; Budgets'!$B$11:$B$40, $D329))</f>
        <v/>
      </c>
    </row>
    <row r="330" spans="1:26" x14ac:dyDescent="0.25">
      <c r="A330" s="32"/>
      <c r="B330" s="102"/>
      <c r="C330" s="103"/>
      <c r="D330" s="103"/>
      <c r="E330" s="103"/>
      <c r="F330" s="103"/>
      <c r="G330" s="104"/>
      <c r="H330" s="32"/>
      <c r="I330" s="27" t="str">
        <f>IF($D330="", "", IFERROR(INDEX('Categories &amp; Budgets'!$K$11:$K$40, MATCH($D330, 'Categories &amp; Budgets'!$B$11:$B$40, 0)), ""))</f>
        <v/>
      </c>
      <c r="J330" s="32"/>
      <c r="K330" s="30" t="str">
        <f>IF($D330="", "", IFERROR(INDEX('Categories &amp; Budgets'!$C$11:$C$40, MATCH($D330, 'Categories &amp; Budgets'!$B$11:$B$40, 0)), ""))</f>
        <v/>
      </c>
      <c r="L330" s="32"/>
      <c r="S330" s="7" t="str">
        <f t="shared" si="9"/>
        <v/>
      </c>
      <c r="U330" s="7" t="str">
        <f t="shared" si="10"/>
        <v/>
      </c>
      <c r="X330" s="79"/>
      <c r="Z330" s="7" t="str">
        <f>IF($D330="", "", COUNTIF('Categories &amp; Budgets'!$B$11:$B$40, $D330))</f>
        <v/>
      </c>
    </row>
    <row r="331" spans="1:26" x14ac:dyDescent="0.25">
      <c r="A331" s="32"/>
      <c r="B331" s="102"/>
      <c r="C331" s="103"/>
      <c r="D331" s="103"/>
      <c r="E331" s="103"/>
      <c r="F331" s="103"/>
      <c r="G331" s="104"/>
      <c r="H331" s="32"/>
      <c r="I331" s="27" t="str">
        <f>IF($D331="", "", IFERROR(INDEX('Categories &amp; Budgets'!$K$11:$K$40, MATCH($D331, 'Categories &amp; Budgets'!$B$11:$B$40, 0)), ""))</f>
        <v/>
      </c>
      <c r="J331" s="32"/>
      <c r="K331" s="30" t="str">
        <f>IF($D331="", "", IFERROR(INDEX('Categories &amp; Budgets'!$C$11:$C$40, MATCH($D331, 'Categories &amp; Budgets'!$B$11:$B$40, 0)), ""))</f>
        <v/>
      </c>
      <c r="L331" s="32"/>
      <c r="S331" s="7" t="str">
        <f t="shared" si="9"/>
        <v/>
      </c>
      <c r="U331" s="7" t="str">
        <f t="shared" si="10"/>
        <v/>
      </c>
      <c r="X331" s="79"/>
      <c r="Z331" s="7" t="str">
        <f>IF($D331="", "", COUNTIF('Categories &amp; Budgets'!$B$11:$B$40, $D331))</f>
        <v/>
      </c>
    </row>
    <row r="332" spans="1:26" x14ac:dyDescent="0.25">
      <c r="A332" s="32"/>
      <c r="B332" s="102"/>
      <c r="C332" s="103"/>
      <c r="D332" s="103"/>
      <c r="E332" s="103"/>
      <c r="F332" s="103"/>
      <c r="G332" s="104"/>
      <c r="H332" s="32"/>
      <c r="I332" s="27" t="str">
        <f>IF($D332="", "", IFERROR(INDEX('Categories &amp; Budgets'!$K$11:$K$40, MATCH($D332, 'Categories &amp; Budgets'!$B$11:$B$40, 0)), ""))</f>
        <v/>
      </c>
      <c r="J332" s="32"/>
      <c r="K332" s="30" t="str">
        <f>IF($D332="", "", IFERROR(INDEX('Categories &amp; Budgets'!$C$11:$C$40, MATCH($D332, 'Categories &amp; Budgets'!$B$11:$B$40, 0)), ""))</f>
        <v/>
      </c>
      <c r="L332" s="32"/>
      <c r="S332" s="7" t="str">
        <f t="shared" ref="S332:S395" si="11">IF(COUNTIF($B332:$G332, "")=6, "", "X")</f>
        <v/>
      </c>
      <c r="U332" s="7" t="str">
        <f t="shared" ref="U332:U395" si="12">IF($S332="", "", IF($D332="", "X", ""))</f>
        <v/>
      </c>
      <c r="X332" s="79"/>
      <c r="Z332" s="7" t="str">
        <f>IF($D332="", "", COUNTIF('Categories &amp; Budgets'!$B$11:$B$40, $D332))</f>
        <v/>
      </c>
    </row>
    <row r="333" spans="1:26" x14ac:dyDescent="0.25">
      <c r="A333" s="32"/>
      <c r="B333" s="102"/>
      <c r="C333" s="103"/>
      <c r="D333" s="103"/>
      <c r="E333" s="103"/>
      <c r="F333" s="103"/>
      <c r="G333" s="104"/>
      <c r="H333" s="32"/>
      <c r="I333" s="27" t="str">
        <f>IF($D333="", "", IFERROR(INDEX('Categories &amp; Budgets'!$K$11:$K$40, MATCH($D333, 'Categories &amp; Budgets'!$B$11:$B$40, 0)), ""))</f>
        <v/>
      </c>
      <c r="J333" s="32"/>
      <c r="K333" s="30" t="str">
        <f>IF($D333="", "", IFERROR(INDEX('Categories &amp; Budgets'!$C$11:$C$40, MATCH($D333, 'Categories &amp; Budgets'!$B$11:$B$40, 0)), ""))</f>
        <v/>
      </c>
      <c r="L333" s="32"/>
      <c r="S333" s="7" t="str">
        <f t="shared" si="11"/>
        <v/>
      </c>
      <c r="U333" s="7" t="str">
        <f t="shared" si="12"/>
        <v/>
      </c>
      <c r="X333" s="79"/>
      <c r="Z333" s="7" t="str">
        <f>IF($D333="", "", COUNTIF('Categories &amp; Budgets'!$B$11:$B$40, $D333))</f>
        <v/>
      </c>
    </row>
    <row r="334" spans="1:26" x14ac:dyDescent="0.25">
      <c r="A334" s="32"/>
      <c r="B334" s="102"/>
      <c r="C334" s="103"/>
      <c r="D334" s="103"/>
      <c r="E334" s="103"/>
      <c r="F334" s="103"/>
      <c r="G334" s="104"/>
      <c r="H334" s="32"/>
      <c r="I334" s="27" t="str">
        <f>IF($D334="", "", IFERROR(INDEX('Categories &amp; Budgets'!$K$11:$K$40, MATCH($D334, 'Categories &amp; Budgets'!$B$11:$B$40, 0)), ""))</f>
        <v/>
      </c>
      <c r="J334" s="32"/>
      <c r="K334" s="30" t="str">
        <f>IF($D334="", "", IFERROR(INDEX('Categories &amp; Budgets'!$C$11:$C$40, MATCH($D334, 'Categories &amp; Budgets'!$B$11:$B$40, 0)), ""))</f>
        <v/>
      </c>
      <c r="L334" s="32"/>
      <c r="S334" s="7" t="str">
        <f t="shared" si="11"/>
        <v/>
      </c>
      <c r="U334" s="7" t="str">
        <f t="shared" si="12"/>
        <v/>
      </c>
      <c r="X334" s="79"/>
      <c r="Z334" s="7" t="str">
        <f>IF($D334="", "", COUNTIF('Categories &amp; Budgets'!$B$11:$B$40, $D334))</f>
        <v/>
      </c>
    </row>
    <row r="335" spans="1:26" x14ac:dyDescent="0.25">
      <c r="A335" s="32"/>
      <c r="B335" s="102"/>
      <c r="C335" s="103"/>
      <c r="D335" s="103"/>
      <c r="E335" s="103"/>
      <c r="F335" s="103"/>
      <c r="G335" s="104"/>
      <c r="H335" s="32"/>
      <c r="I335" s="27" t="str">
        <f>IF($D335="", "", IFERROR(INDEX('Categories &amp; Budgets'!$K$11:$K$40, MATCH($D335, 'Categories &amp; Budgets'!$B$11:$B$40, 0)), ""))</f>
        <v/>
      </c>
      <c r="J335" s="32"/>
      <c r="K335" s="30" t="str">
        <f>IF($D335="", "", IFERROR(INDEX('Categories &amp; Budgets'!$C$11:$C$40, MATCH($D335, 'Categories &amp; Budgets'!$B$11:$B$40, 0)), ""))</f>
        <v/>
      </c>
      <c r="L335" s="32"/>
      <c r="S335" s="7" t="str">
        <f t="shared" si="11"/>
        <v/>
      </c>
      <c r="U335" s="7" t="str">
        <f t="shared" si="12"/>
        <v/>
      </c>
      <c r="X335" s="79"/>
      <c r="Z335" s="7" t="str">
        <f>IF($D335="", "", COUNTIF('Categories &amp; Budgets'!$B$11:$B$40, $D335))</f>
        <v/>
      </c>
    </row>
    <row r="336" spans="1:26" x14ac:dyDescent="0.25">
      <c r="A336" s="32"/>
      <c r="B336" s="102"/>
      <c r="C336" s="103"/>
      <c r="D336" s="103"/>
      <c r="E336" s="103"/>
      <c r="F336" s="103"/>
      <c r="G336" s="104"/>
      <c r="H336" s="32"/>
      <c r="I336" s="27" t="str">
        <f>IF($D336="", "", IFERROR(INDEX('Categories &amp; Budgets'!$K$11:$K$40, MATCH($D336, 'Categories &amp; Budgets'!$B$11:$B$40, 0)), ""))</f>
        <v/>
      </c>
      <c r="J336" s="32"/>
      <c r="K336" s="30" t="str">
        <f>IF($D336="", "", IFERROR(INDEX('Categories &amp; Budgets'!$C$11:$C$40, MATCH($D336, 'Categories &amp; Budgets'!$B$11:$B$40, 0)), ""))</f>
        <v/>
      </c>
      <c r="L336" s="32"/>
      <c r="S336" s="7" t="str">
        <f t="shared" si="11"/>
        <v/>
      </c>
      <c r="U336" s="7" t="str">
        <f t="shared" si="12"/>
        <v/>
      </c>
      <c r="X336" s="79"/>
      <c r="Z336" s="7" t="str">
        <f>IF($D336="", "", COUNTIF('Categories &amp; Budgets'!$B$11:$B$40, $D336))</f>
        <v/>
      </c>
    </row>
    <row r="337" spans="1:26" x14ac:dyDescent="0.25">
      <c r="A337" s="32"/>
      <c r="B337" s="102"/>
      <c r="C337" s="103"/>
      <c r="D337" s="103"/>
      <c r="E337" s="103"/>
      <c r="F337" s="103"/>
      <c r="G337" s="104"/>
      <c r="H337" s="32"/>
      <c r="I337" s="27" t="str">
        <f>IF($D337="", "", IFERROR(INDEX('Categories &amp; Budgets'!$K$11:$K$40, MATCH($D337, 'Categories &amp; Budgets'!$B$11:$B$40, 0)), ""))</f>
        <v/>
      </c>
      <c r="J337" s="32"/>
      <c r="K337" s="30" t="str">
        <f>IF($D337="", "", IFERROR(INDEX('Categories &amp; Budgets'!$C$11:$C$40, MATCH($D337, 'Categories &amp; Budgets'!$B$11:$B$40, 0)), ""))</f>
        <v/>
      </c>
      <c r="L337" s="32"/>
      <c r="S337" s="7" t="str">
        <f t="shared" si="11"/>
        <v/>
      </c>
      <c r="U337" s="7" t="str">
        <f t="shared" si="12"/>
        <v/>
      </c>
      <c r="X337" s="79"/>
      <c r="Z337" s="7" t="str">
        <f>IF($D337="", "", COUNTIF('Categories &amp; Budgets'!$B$11:$B$40, $D337))</f>
        <v/>
      </c>
    </row>
    <row r="338" spans="1:26" x14ac:dyDescent="0.25">
      <c r="A338" s="32"/>
      <c r="B338" s="102"/>
      <c r="C338" s="103"/>
      <c r="D338" s="103"/>
      <c r="E338" s="103"/>
      <c r="F338" s="103"/>
      <c r="G338" s="104"/>
      <c r="H338" s="32"/>
      <c r="I338" s="27" t="str">
        <f>IF($D338="", "", IFERROR(INDEX('Categories &amp; Budgets'!$K$11:$K$40, MATCH($D338, 'Categories &amp; Budgets'!$B$11:$B$40, 0)), ""))</f>
        <v/>
      </c>
      <c r="J338" s="32"/>
      <c r="K338" s="30" t="str">
        <f>IF($D338="", "", IFERROR(INDEX('Categories &amp; Budgets'!$C$11:$C$40, MATCH($D338, 'Categories &amp; Budgets'!$B$11:$B$40, 0)), ""))</f>
        <v/>
      </c>
      <c r="L338" s="32"/>
      <c r="S338" s="7" t="str">
        <f t="shared" si="11"/>
        <v/>
      </c>
      <c r="U338" s="7" t="str">
        <f t="shared" si="12"/>
        <v/>
      </c>
      <c r="X338" s="79"/>
      <c r="Z338" s="7" t="str">
        <f>IF($D338="", "", COUNTIF('Categories &amp; Budgets'!$B$11:$B$40, $D338))</f>
        <v/>
      </c>
    </row>
    <row r="339" spans="1:26" x14ac:dyDescent="0.25">
      <c r="A339" s="32"/>
      <c r="B339" s="102"/>
      <c r="C339" s="103"/>
      <c r="D339" s="103"/>
      <c r="E339" s="103"/>
      <c r="F339" s="103"/>
      <c r="G339" s="104"/>
      <c r="H339" s="32"/>
      <c r="I339" s="27" t="str">
        <f>IF($D339="", "", IFERROR(INDEX('Categories &amp; Budgets'!$K$11:$K$40, MATCH($D339, 'Categories &amp; Budgets'!$B$11:$B$40, 0)), ""))</f>
        <v/>
      </c>
      <c r="J339" s="32"/>
      <c r="K339" s="30" t="str">
        <f>IF($D339="", "", IFERROR(INDEX('Categories &amp; Budgets'!$C$11:$C$40, MATCH($D339, 'Categories &amp; Budgets'!$B$11:$B$40, 0)), ""))</f>
        <v/>
      </c>
      <c r="L339" s="32"/>
      <c r="S339" s="7" t="str">
        <f t="shared" si="11"/>
        <v/>
      </c>
      <c r="U339" s="7" t="str">
        <f t="shared" si="12"/>
        <v/>
      </c>
      <c r="X339" s="79"/>
      <c r="Z339" s="7" t="str">
        <f>IF($D339="", "", COUNTIF('Categories &amp; Budgets'!$B$11:$B$40, $D339))</f>
        <v/>
      </c>
    </row>
    <row r="340" spans="1:26" x14ac:dyDescent="0.25">
      <c r="A340" s="32"/>
      <c r="B340" s="102"/>
      <c r="C340" s="103"/>
      <c r="D340" s="103"/>
      <c r="E340" s="103"/>
      <c r="F340" s="103"/>
      <c r="G340" s="104"/>
      <c r="H340" s="32"/>
      <c r="I340" s="27" t="str">
        <f>IF($D340="", "", IFERROR(INDEX('Categories &amp; Budgets'!$K$11:$K$40, MATCH($D340, 'Categories &amp; Budgets'!$B$11:$B$40, 0)), ""))</f>
        <v/>
      </c>
      <c r="J340" s="32"/>
      <c r="K340" s="30" t="str">
        <f>IF($D340="", "", IFERROR(INDEX('Categories &amp; Budgets'!$C$11:$C$40, MATCH($D340, 'Categories &amp; Budgets'!$B$11:$B$40, 0)), ""))</f>
        <v/>
      </c>
      <c r="L340" s="32"/>
      <c r="S340" s="7" t="str">
        <f t="shared" si="11"/>
        <v/>
      </c>
      <c r="U340" s="7" t="str">
        <f t="shared" si="12"/>
        <v/>
      </c>
      <c r="X340" s="79"/>
      <c r="Z340" s="7" t="str">
        <f>IF($D340="", "", COUNTIF('Categories &amp; Budgets'!$B$11:$B$40, $D340))</f>
        <v/>
      </c>
    </row>
    <row r="341" spans="1:26" x14ac:dyDescent="0.25">
      <c r="A341" s="32"/>
      <c r="B341" s="102"/>
      <c r="C341" s="103"/>
      <c r="D341" s="103"/>
      <c r="E341" s="103"/>
      <c r="F341" s="103"/>
      <c r="G341" s="104"/>
      <c r="H341" s="32"/>
      <c r="I341" s="27" t="str">
        <f>IF($D341="", "", IFERROR(INDEX('Categories &amp; Budgets'!$K$11:$K$40, MATCH($D341, 'Categories &amp; Budgets'!$B$11:$B$40, 0)), ""))</f>
        <v/>
      </c>
      <c r="J341" s="32"/>
      <c r="K341" s="30" t="str">
        <f>IF($D341="", "", IFERROR(INDEX('Categories &amp; Budgets'!$C$11:$C$40, MATCH($D341, 'Categories &amp; Budgets'!$B$11:$B$40, 0)), ""))</f>
        <v/>
      </c>
      <c r="L341" s="32"/>
      <c r="S341" s="7" t="str">
        <f t="shared" si="11"/>
        <v/>
      </c>
      <c r="U341" s="7" t="str">
        <f t="shared" si="12"/>
        <v/>
      </c>
      <c r="X341" s="79"/>
      <c r="Z341" s="7" t="str">
        <f>IF($D341="", "", COUNTIF('Categories &amp; Budgets'!$B$11:$B$40, $D341))</f>
        <v/>
      </c>
    </row>
    <row r="342" spans="1:26" x14ac:dyDescent="0.25">
      <c r="A342" s="32"/>
      <c r="B342" s="102"/>
      <c r="C342" s="103"/>
      <c r="D342" s="103"/>
      <c r="E342" s="103"/>
      <c r="F342" s="103"/>
      <c r="G342" s="104"/>
      <c r="H342" s="32"/>
      <c r="I342" s="27" t="str">
        <f>IF($D342="", "", IFERROR(INDEX('Categories &amp; Budgets'!$K$11:$K$40, MATCH($D342, 'Categories &amp; Budgets'!$B$11:$B$40, 0)), ""))</f>
        <v/>
      </c>
      <c r="J342" s="32"/>
      <c r="K342" s="30" t="str">
        <f>IF($D342="", "", IFERROR(INDEX('Categories &amp; Budgets'!$C$11:$C$40, MATCH($D342, 'Categories &amp; Budgets'!$B$11:$B$40, 0)), ""))</f>
        <v/>
      </c>
      <c r="L342" s="32"/>
      <c r="S342" s="7" t="str">
        <f t="shared" si="11"/>
        <v/>
      </c>
      <c r="U342" s="7" t="str">
        <f t="shared" si="12"/>
        <v/>
      </c>
      <c r="X342" s="79"/>
      <c r="Z342" s="7" t="str">
        <f>IF($D342="", "", COUNTIF('Categories &amp; Budgets'!$B$11:$B$40, $D342))</f>
        <v/>
      </c>
    </row>
    <row r="343" spans="1:26" x14ac:dyDescent="0.25">
      <c r="A343" s="32"/>
      <c r="B343" s="102"/>
      <c r="C343" s="103"/>
      <c r="D343" s="103"/>
      <c r="E343" s="103"/>
      <c r="F343" s="103"/>
      <c r="G343" s="104"/>
      <c r="H343" s="32"/>
      <c r="I343" s="27" t="str">
        <f>IF($D343="", "", IFERROR(INDEX('Categories &amp; Budgets'!$K$11:$K$40, MATCH($D343, 'Categories &amp; Budgets'!$B$11:$B$40, 0)), ""))</f>
        <v/>
      </c>
      <c r="J343" s="32"/>
      <c r="K343" s="30" t="str">
        <f>IF($D343="", "", IFERROR(INDEX('Categories &amp; Budgets'!$C$11:$C$40, MATCH($D343, 'Categories &amp; Budgets'!$B$11:$B$40, 0)), ""))</f>
        <v/>
      </c>
      <c r="L343" s="32"/>
      <c r="S343" s="7" t="str">
        <f t="shared" si="11"/>
        <v/>
      </c>
      <c r="U343" s="7" t="str">
        <f t="shared" si="12"/>
        <v/>
      </c>
      <c r="X343" s="79"/>
      <c r="Z343" s="7" t="str">
        <f>IF($D343="", "", COUNTIF('Categories &amp; Budgets'!$B$11:$B$40, $D343))</f>
        <v/>
      </c>
    </row>
    <row r="344" spans="1:26" x14ac:dyDescent="0.25">
      <c r="A344" s="32"/>
      <c r="B344" s="102"/>
      <c r="C344" s="103"/>
      <c r="D344" s="103"/>
      <c r="E344" s="103"/>
      <c r="F344" s="103"/>
      <c r="G344" s="104"/>
      <c r="H344" s="32"/>
      <c r="I344" s="27" t="str">
        <f>IF($D344="", "", IFERROR(INDEX('Categories &amp; Budgets'!$K$11:$K$40, MATCH($D344, 'Categories &amp; Budgets'!$B$11:$B$40, 0)), ""))</f>
        <v/>
      </c>
      <c r="J344" s="32"/>
      <c r="K344" s="30" t="str">
        <f>IF($D344="", "", IFERROR(INDEX('Categories &amp; Budgets'!$C$11:$C$40, MATCH($D344, 'Categories &amp; Budgets'!$B$11:$B$40, 0)), ""))</f>
        <v/>
      </c>
      <c r="L344" s="32"/>
      <c r="S344" s="7" t="str">
        <f t="shared" si="11"/>
        <v/>
      </c>
      <c r="U344" s="7" t="str">
        <f t="shared" si="12"/>
        <v/>
      </c>
      <c r="X344" s="79"/>
      <c r="Z344" s="7" t="str">
        <f>IF($D344="", "", COUNTIF('Categories &amp; Budgets'!$B$11:$B$40, $D344))</f>
        <v/>
      </c>
    </row>
    <row r="345" spans="1:26" x14ac:dyDescent="0.25">
      <c r="A345" s="32"/>
      <c r="B345" s="102"/>
      <c r="C345" s="103"/>
      <c r="D345" s="103"/>
      <c r="E345" s="103"/>
      <c r="F345" s="103"/>
      <c r="G345" s="104"/>
      <c r="H345" s="32"/>
      <c r="I345" s="27" t="str">
        <f>IF($D345="", "", IFERROR(INDEX('Categories &amp; Budgets'!$K$11:$K$40, MATCH($D345, 'Categories &amp; Budgets'!$B$11:$B$40, 0)), ""))</f>
        <v/>
      </c>
      <c r="J345" s="32"/>
      <c r="K345" s="30" t="str">
        <f>IF($D345="", "", IFERROR(INDEX('Categories &amp; Budgets'!$C$11:$C$40, MATCH($D345, 'Categories &amp; Budgets'!$B$11:$B$40, 0)), ""))</f>
        <v/>
      </c>
      <c r="L345" s="32"/>
      <c r="S345" s="7" t="str">
        <f t="shared" si="11"/>
        <v/>
      </c>
      <c r="U345" s="7" t="str">
        <f t="shared" si="12"/>
        <v/>
      </c>
      <c r="X345" s="79"/>
      <c r="Z345" s="7" t="str">
        <f>IF($D345="", "", COUNTIF('Categories &amp; Budgets'!$B$11:$B$40, $D345))</f>
        <v/>
      </c>
    </row>
    <row r="346" spans="1:26" x14ac:dyDescent="0.25">
      <c r="A346" s="32"/>
      <c r="B346" s="102"/>
      <c r="C346" s="103"/>
      <c r="D346" s="103"/>
      <c r="E346" s="103"/>
      <c r="F346" s="103"/>
      <c r="G346" s="104"/>
      <c r="H346" s="32"/>
      <c r="I346" s="27" t="str">
        <f>IF($D346="", "", IFERROR(INDEX('Categories &amp; Budgets'!$K$11:$K$40, MATCH($D346, 'Categories &amp; Budgets'!$B$11:$B$40, 0)), ""))</f>
        <v/>
      </c>
      <c r="J346" s="32"/>
      <c r="K346" s="30" t="str">
        <f>IF($D346="", "", IFERROR(INDEX('Categories &amp; Budgets'!$C$11:$C$40, MATCH($D346, 'Categories &amp; Budgets'!$B$11:$B$40, 0)), ""))</f>
        <v/>
      </c>
      <c r="L346" s="32"/>
      <c r="S346" s="7" t="str">
        <f t="shared" si="11"/>
        <v/>
      </c>
      <c r="U346" s="7" t="str">
        <f t="shared" si="12"/>
        <v/>
      </c>
      <c r="X346" s="79"/>
      <c r="Z346" s="7" t="str">
        <f>IF($D346="", "", COUNTIF('Categories &amp; Budgets'!$B$11:$B$40, $D346))</f>
        <v/>
      </c>
    </row>
    <row r="347" spans="1:26" x14ac:dyDescent="0.25">
      <c r="A347" s="32"/>
      <c r="B347" s="102"/>
      <c r="C347" s="103"/>
      <c r="D347" s="103"/>
      <c r="E347" s="103"/>
      <c r="F347" s="103"/>
      <c r="G347" s="104"/>
      <c r="H347" s="32"/>
      <c r="I347" s="27" t="str">
        <f>IF($D347="", "", IFERROR(INDEX('Categories &amp; Budgets'!$K$11:$K$40, MATCH($D347, 'Categories &amp; Budgets'!$B$11:$B$40, 0)), ""))</f>
        <v/>
      </c>
      <c r="J347" s="32"/>
      <c r="K347" s="30" t="str">
        <f>IF($D347="", "", IFERROR(INDEX('Categories &amp; Budgets'!$C$11:$C$40, MATCH($D347, 'Categories &amp; Budgets'!$B$11:$B$40, 0)), ""))</f>
        <v/>
      </c>
      <c r="L347" s="32"/>
      <c r="S347" s="7" t="str">
        <f t="shared" si="11"/>
        <v/>
      </c>
      <c r="U347" s="7" t="str">
        <f t="shared" si="12"/>
        <v/>
      </c>
      <c r="X347" s="79"/>
      <c r="Z347" s="7" t="str">
        <f>IF($D347="", "", COUNTIF('Categories &amp; Budgets'!$B$11:$B$40, $D347))</f>
        <v/>
      </c>
    </row>
    <row r="348" spans="1:26" x14ac:dyDescent="0.25">
      <c r="A348" s="32"/>
      <c r="B348" s="102"/>
      <c r="C348" s="103"/>
      <c r="D348" s="103"/>
      <c r="E348" s="103"/>
      <c r="F348" s="103"/>
      <c r="G348" s="104"/>
      <c r="H348" s="32"/>
      <c r="I348" s="27" t="str">
        <f>IF($D348="", "", IFERROR(INDEX('Categories &amp; Budgets'!$K$11:$K$40, MATCH($D348, 'Categories &amp; Budgets'!$B$11:$B$40, 0)), ""))</f>
        <v/>
      </c>
      <c r="J348" s="32"/>
      <c r="K348" s="30" t="str">
        <f>IF($D348="", "", IFERROR(INDEX('Categories &amp; Budgets'!$C$11:$C$40, MATCH($D348, 'Categories &amp; Budgets'!$B$11:$B$40, 0)), ""))</f>
        <v/>
      </c>
      <c r="L348" s="32"/>
      <c r="S348" s="7" t="str">
        <f t="shared" si="11"/>
        <v/>
      </c>
      <c r="U348" s="7" t="str">
        <f t="shared" si="12"/>
        <v/>
      </c>
      <c r="X348" s="79"/>
      <c r="Z348" s="7" t="str">
        <f>IF($D348="", "", COUNTIF('Categories &amp; Budgets'!$B$11:$B$40, $D348))</f>
        <v/>
      </c>
    </row>
    <row r="349" spans="1:26" x14ac:dyDescent="0.25">
      <c r="A349" s="32"/>
      <c r="B349" s="102"/>
      <c r="C349" s="103"/>
      <c r="D349" s="103"/>
      <c r="E349" s="103"/>
      <c r="F349" s="103"/>
      <c r="G349" s="104"/>
      <c r="H349" s="32"/>
      <c r="I349" s="27" t="str">
        <f>IF($D349="", "", IFERROR(INDEX('Categories &amp; Budgets'!$K$11:$K$40, MATCH($D349, 'Categories &amp; Budgets'!$B$11:$B$40, 0)), ""))</f>
        <v/>
      </c>
      <c r="J349" s="32"/>
      <c r="K349" s="30" t="str">
        <f>IF($D349="", "", IFERROR(INDEX('Categories &amp; Budgets'!$C$11:$C$40, MATCH($D349, 'Categories &amp; Budgets'!$B$11:$B$40, 0)), ""))</f>
        <v/>
      </c>
      <c r="L349" s="32"/>
      <c r="S349" s="7" t="str">
        <f t="shared" si="11"/>
        <v/>
      </c>
      <c r="U349" s="7" t="str">
        <f t="shared" si="12"/>
        <v/>
      </c>
      <c r="X349" s="79"/>
      <c r="Z349" s="7" t="str">
        <f>IF($D349="", "", COUNTIF('Categories &amp; Budgets'!$B$11:$B$40, $D349))</f>
        <v/>
      </c>
    </row>
    <row r="350" spans="1:26" x14ac:dyDescent="0.25">
      <c r="A350" s="32"/>
      <c r="B350" s="102"/>
      <c r="C350" s="103"/>
      <c r="D350" s="103"/>
      <c r="E350" s="103"/>
      <c r="F350" s="103"/>
      <c r="G350" s="104"/>
      <c r="H350" s="32"/>
      <c r="I350" s="27" t="str">
        <f>IF($D350="", "", IFERROR(INDEX('Categories &amp; Budgets'!$K$11:$K$40, MATCH($D350, 'Categories &amp; Budgets'!$B$11:$B$40, 0)), ""))</f>
        <v/>
      </c>
      <c r="J350" s="32"/>
      <c r="K350" s="30" t="str">
        <f>IF($D350="", "", IFERROR(INDEX('Categories &amp; Budgets'!$C$11:$C$40, MATCH($D350, 'Categories &amp; Budgets'!$B$11:$B$40, 0)), ""))</f>
        <v/>
      </c>
      <c r="L350" s="32"/>
      <c r="S350" s="7" t="str">
        <f t="shared" si="11"/>
        <v/>
      </c>
      <c r="U350" s="7" t="str">
        <f t="shared" si="12"/>
        <v/>
      </c>
      <c r="X350" s="79"/>
      <c r="Z350" s="7" t="str">
        <f>IF($D350="", "", COUNTIF('Categories &amp; Budgets'!$B$11:$B$40, $D350))</f>
        <v/>
      </c>
    </row>
    <row r="351" spans="1:26" x14ac:dyDescent="0.25">
      <c r="A351" s="32"/>
      <c r="B351" s="102"/>
      <c r="C351" s="103"/>
      <c r="D351" s="103"/>
      <c r="E351" s="103"/>
      <c r="F351" s="103"/>
      <c r="G351" s="104"/>
      <c r="H351" s="32"/>
      <c r="I351" s="27" t="str">
        <f>IF($D351="", "", IFERROR(INDEX('Categories &amp; Budgets'!$K$11:$K$40, MATCH($D351, 'Categories &amp; Budgets'!$B$11:$B$40, 0)), ""))</f>
        <v/>
      </c>
      <c r="J351" s="32"/>
      <c r="K351" s="30" t="str">
        <f>IF($D351="", "", IFERROR(INDEX('Categories &amp; Budgets'!$C$11:$C$40, MATCH($D351, 'Categories &amp; Budgets'!$B$11:$B$40, 0)), ""))</f>
        <v/>
      </c>
      <c r="L351" s="32"/>
      <c r="S351" s="7" t="str">
        <f t="shared" si="11"/>
        <v/>
      </c>
      <c r="U351" s="7" t="str">
        <f t="shared" si="12"/>
        <v/>
      </c>
      <c r="X351" s="79"/>
      <c r="Z351" s="7" t="str">
        <f>IF($D351="", "", COUNTIF('Categories &amp; Budgets'!$B$11:$B$40, $D351))</f>
        <v/>
      </c>
    </row>
    <row r="352" spans="1:26" x14ac:dyDescent="0.25">
      <c r="A352" s="32"/>
      <c r="B352" s="102"/>
      <c r="C352" s="103"/>
      <c r="D352" s="103"/>
      <c r="E352" s="103"/>
      <c r="F352" s="103"/>
      <c r="G352" s="104"/>
      <c r="H352" s="32"/>
      <c r="I352" s="27" t="str">
        <f>IF($D352="", "", IFERROR(INDEX('Categories &amp; Budgets'!$K$11:$K$40, MATCH($D352, 'Categories &amp; Budgets'!$B$11:$B$40, 0)), ""))</f>
        <v/>
      </c>
      <c r="J352" s="32"/>
      <c r="K352" s="30" t="str">
        <f>IF($D352="", "", IFERROR(INDEX('Categories &amp; Budgets'!$C$11:$C$40, MATCH($D352, 'Categories &amp; Budgets'!$B$11:$B$40, 0)), ""))</f>
        <v/>
      </c>
      <c r="L352" s="32"/>
      <c r="S352" s="7" t="str">
        <f t="shared" si="11"/>
        <v/>
      </c>
      <c r="U352" s="7" t="str">
        <f t="shared" si="12"/>
        <v/>
      </c>
      <c r="X352" s="79"/>
      <c r="Z352" s="7" t="str">
        <f>IF($D352="", "", COUNTIF('Categories &amp; Budgets'!$B$11:$B$40, $D352))</f>
        <v/>
      </c>
    </row>
    <row r="353" spans="1:26" x14ac:dyDescent="0.25">
      <c r="A353" s="32"/>
      <c r="B353" s="102"/>
      <c r="C353" s="103"/>
      <c r="D353" s="103"/>
      <c r="E353" s="103"/>
      <c r="F353" s="103"/>
      <c r="G353" s="104"/>
      <c r="H353" s="32"/>
      <c r="I353" s="27" t="str">
        <f>IF($D353="", "", IFERROR(INDEX('Categories &amp; Budgets'!$K$11:$K$40, MATCH($D353, 'Categories &amp; Budgets'!$B$11:$B$40, 0)), ""))</f>
        <v/>
      </c>
      <c r="J353" s="32"/>
      <c r="K353" s="30" t="str">
        <f>IF($D353="", "", IFERROR(INDEX('Categories &amp; Budgets'!$C$11:$C$40, MATCH($D353, 'Categories &amp; Budgets'!$B$11:$B$40, 0)), ""))</f>
        <v/>
      </c>
      <c r="L353" s="32"/>
      <c r="S353" s="7" t="str">
        <f t="shared" si="11"/>
        <v/>
      </c>
      <c r="U353" s="7" t="str">
        <f t="shared" si="12"/>
        <v/>
      </c>
      <c r="X353" s="79"/>
      <c r="Z353" s="7" t="str">
        <f>IF($D353="", "", COUNTIF('Categories &amp; Budgets'!$B$11:$B$40, $D353))</f>
        <v/>
      </c>
    </row>
    <row r="354" spans="1:26" x14ac:dyDescent="0.25">
      <c r="A354" s="32"/>
      <c r="B354" s="102"/>
      <c r="C354" s="103"/>
      <c r="D354" s="103"/>
      <c r="E354" s="103"/>
      <c r="F354" s="103"/>
      <c r="G354" s="104"/>
      <c r="H354" s="32"/>
      <c r="I354" s="27" t="str">
        <f>IF($D354="", "", IFERROR(INDEX('Categories &amp; Budgets'!$K$11:$K$40, MATCH($D354, 'Categories &amp; Budgets'!$B$11:$B$40, 0)), ""))</f>
        <v/>
      </c>
      <c r="J354" s="32"/>
      <c r="K354" s="30" t="str">
        <f>IF($D354="", "", IFERROR(INDEX('Categories &amp; Budgets'!$C$11:$C$40, MATCH($D354, 'Categories &amp; Budgets'!$B$11:$B$40, 0)), ""))</f>
        <v/>
      </c>
      <c r="L354" s="32"/>
      <c r="S354" s="7" t="str">
        <f t="shared" si="11"/>
        <v/>
      </c>
      <c r="U354" s="7" t="str">
        <f t="shared" si="12"/>
        <v/>
      </c>
      <c r="X354" s="79"/>
      <c r="Z354" s="7" t="str">
        <f>IF($D354="", "", COUNTIF('Categories &amp; Budgets'!$B$11:$B$40, $D354))</f>
        <v/>
      </c>
    </row>
    <row r="355" spans="1:26" x14ac:dyDescent="0.25">
      <c r="A355" s="32"/>
      <c r="B355" s="102"/>
      <c r="C355" s="103"/>
      <c r="D355" s="103"/>
      <c r="E355" s="103"/>
      <c r="F355" s="103"/>
      <c r="G355" s="104"/>
      <c r="H355" s="32"/>
      <c r="I355" s="27" t="str">
        <f>IF($D355="", "", IFERROR(INDEX('Categories &amp; Budgets'!$K$11:$K$40, MATCH($D355, 'Categories &amp; Budgets'!$B$11:$B$40, 0)), ""))</f>
        <v/>
      </c>
      <c r="J355" s="32"/>
      <c r="K355" s="30" t="str">
        <f>IF($D355="", "", IFERROR(INDEX('Categories &amp; Budgets'!$C$11:$C$40, MATCH($D355, 'Categories &amp; Budgets'!$B$11:$B$40, 0)), ""))</f>
        <v/>
      </c>
      <c r="L355" s="32"/>
      <c r="S355" s="7" t="str">
        <f t="shared" si="11"/>
        <v/>
      </c>
      <c r="U355" s="7" t="str">
        <f t="shared" si="12"/>
        <v/>
      </c>
      <c r="X355" s="79"/>
      <c r="Z355" s="7" t="str">
        <f>IF($D355="", "", COUNTIF('Categories &amp; Budgets'!$B$11:$B$40, $D355))</f>
        <v/>
      </c>
    </row>
    <row r="356" spans="1:26" x14ac:dyDescent="0.25">
      <c r="A356" s="32"/>
      <c r="B356" s="102"/>
      <c r="C356" s="103"/>
      <c r="D356" s="103"/>
      <c r="E356" s="103"/>
      <c r="F356" s="103"/>
      <c r="G356" s="104"/>
      <c r="H356" s="32"/>
      <c r="I356" s="27" t="str">
        <f>IF($D356="", "", IFERROR(INDEX('Categories &amp; Budgets'!$K$11:$K$40, MATCH($D356, 'Categories &amp; Budgets'!$B$11:$B$40, 0)), ""))</f>
        <v/>
      </c>
      <c r="J356" s="32"/>
      <c r="K356" s="30" t="str">
        <f>IF($D356="", "", IFERROR(INDEX('Categories &amp; Budgets'!$C$11:$C$40, MATCH($D356, 'Categories &amp; Budgets'!$B$11:$B$40, 0)), ""))</f>
        <v/>
      </c>
      <c r="L356" s="32"/>
      <c r="S356" s="7" t="str">
        <f t="shared" si="11"/>
        <v/>
      </c>
      <c r="U356" s="7" t="str">
        <f t="shared" si="12"/>
        <v/>
      </c>
      <c r="X356" s="79"/>
      <c r="Z356" s="7" t="str">
        <f>IF($D356="", "", COUNTIF('Categories &amp; Budgets'!$B$11:$B$40, $D356))</f>
        <v/>
      </c>
    </row>
    <row r="357" spans="1:26" x14ac:dyDescent="0.25">
      <c r="A357" s="32"/>
      <c r="B357" s="102"/>
      <c r="C357" s="103"/>
      <c r="D357" s="103"/>
      <c r="E357" s="103"/>
      <c r="F357" s="103"/>
      <c r="G357" s="104"/>
      <c r="H357" s="32"/>
      <c r="I357" s="27" t="str">
        <f>IF($D357="", "", IFERROR(INDEX('Categories &amp; Budgets'!$K$11:$K$40, MATCH($D357, 'Categories &amp; Budgets'!$B$11:$B$40, 0)), ""))</f>
        <v/>
      </c>
      <c r="J357" s="32"/>
      <c r="K357" s="30" t="str">
        <f>IF($D357="", "", IFERROR(INDEX('Categories &amp; Budgets'!$C$11:$C$40, MATCH($D357, 'Categories &amp; Budgets'!$B$11:$B$40, 0)), ""))</f>
        <v/>
      </c>
      <c r="L357" s="32"/>
      <c r="S357" s="7" t="str">
        <f t="shared" si="11"/>
        <v/>
      </c>
      <c r="U357" s="7" t="str">
        <f t="shared" si="12"/>
        <v/>
      </c>
      <c r="X357" s="79"/>
      <c r="Z357" s="7" t="str">
        <f>IF($D357="", "", COUNTIF('Categories &amp; Budgets'!$B$11:$B$40, $D357))</f>
        <v/>
      </c>
    </row>
    <row r="358" spans="1:26" x14ac:dyDescent="0.25">
      <c r="A358" s="32"/>
      <c r="B358" s="102"/>
      <c r="C358" s="103"/>
      <c r="D358" s="103"/>
      <c r="E358" s="103"/>
      <c r="F358" s="103"/>
      <c r="G358" s="104"/>
      <c r="H358" s="32"/>
      <c r="I358" s="27" t="str">
        <f>IF($D358="", "", IFERROR(INDEX('Categories &amp; Budgets'!$K$11:$K$40, MATCH($D358, 'Categories &amp; Budgets'!$B$11:$B$40, 0)), ""))</f>
        <v/>
      </c>
      <c r="J358" s="32"/>
      <c r="K358" s="30" t="str">
        <f>IF($D358="", "", IFERROR(INDEX('Categories &amp; Budgets'!$C$11:$C$40, MATCH($D358, 'Categories &amp; Budgets'!$B$11:$B$40, 0)), ""))</f>
        <v/>
      </c>
      <c r="L358" s="32"/>
      <c r="S358" s="7" t="str">
        <f t="shared" si="11"/>
        <v/>
      </c>
      <c r="U358" s="7" t="str">
        <f t="shared" si="12"/>
        <v/>
      </c>
      <c r="X358" s="79"/>
      <c r="Z358" s="7" t="str">
        <f>IF($D358="", "", COUNTIF('Categories &amp; Budgets'!$B$11:$B$40, $D358))</f>
        <v/>
      </c>
    </row>
    <row r="359" spans="1:26" x14ac:dyDescent="0.25">
      <c r="A359" s="32"/>
      <c r="B359" s="102"/>
      <c r="C359" s="103"/>
      <c r="D359" s="103"/>
      <c r="E359" s="103"/>
      <c r="F359" s="103"/>
      <c r="G359" s="104"/>
      <c r="H359" s="32"/>
      <c r="I359" s="27" t="str">
        <f>IF($D359="", "", IFERROR(INDEX('Categories &amp; Budgets'!$K$11:$K$40, MATCH($D359, 'Categories &amp; Budgets'!$B$11:$B$40, 0)), ""))</f>
        <v/>
      </c>
      <c r="J359" s="32"/>
      <c r="K359" s="30" t="str">
        <f>IF($D359="", "", IFERROR(INDEX('Categories &amp; Budgets'!$C$11:$C$40, MATCH($D359, 'Categories &amp; Budgets'!$B$11:$B$40, 0)), ""))</f>
        <v/>
      </c>
      <c r="L359" s="32"/>
      <c r="S359" s="7" t="str">
        <f t="shared" si="11"/>
        <v/>
      </c>
      <c r="U359" s="7" t="str">
        <f t="shared" si="12"/>
        <v/>
      </c>
      <c r="X359" s="79"/>
      <c r="Z359" s="7" t="str">
        <f>IF($D359="", "", COUNTIF('Categories &amp; Budgets'!$B$11:$B$40, $D359))</f>
        <v/>
      </c>
    </row>
    <row r="360" spans="1:26" x14ac:dyDescent="0.25">
      <c r="A360" s="32"/>
      <c r="B360" s="102"/>
      <c r="C360" s="103"/>
      <c r="D360" s="103"/>
      <c r="E360" s="103"/>
      <c r="F360" s="103"/>
      <c r="G360" s="104"/>
      <c r="H360" s="32"/>
      <c r="I360" s="27" t="str">
        <f>IF($D360="", "", IFERROR(INDEX('Categories &amp; Budgets'!$K$11:$K$40, MATCH($D360, 'Categories &amp; Budgets'!$B$11:$B$40, 0)), ""))</f>
        <v/>
      </c>
      <c r="J360" s="32"/>
      <c r="K360" s="30" t="str">
        <f>IF($D360="", "", IFERROR(INDEX('Categories &amp; Budgets'!$C$11:$C$40, MATCH($D360, 'Categories &amp; Budgets'!$B$11:$B$40, 0)), ""))</f>
        <v/>
      </c>
      <c r="L360" s="32"/>
      <c r="S360" s="7" t="str">
        <f t="shared" si="11"/>
        <v/>
      </c>
      <c r="U360" s="7" t="str">
        <f t="shared" si="12"/>
        <v/>
      </c>
      <c r="X360" s="79"/>
      <c r="Z360" s="7" t="str">
        <f>IF($D360="", "", COUNTIF('Categories &amp; Budgets'!$B$11:$B$40, $D360))</f>
        <v/>
      </c>
    </row>
    <row r="361" spans="1:26" x14ac:dyDescent="0.25">
      <c r="A361" s="32"/>
      <c r="B361" s="102"/>
      <c r="C361" s="103"/>
      <c r="D361" s="103"/>
      <c r="E361" s="103"/>
      <c r="F361" s="103"/>
      <c r="G361" s="104"/>
      <c r="H361" s="32"/>
      <c r="I361" s="27" t="str">
        <f>IF($D361="", "", IFERROR(INDEX('Categories &amp; Budgets'!$K$11:$K$40, MATCH($D361, 'Categories &amp; Budgets'!$B$11:$B$40, 0)), ""))</f>
        <v/>
      </c>
      <c r="J361" s="32"/>
      <c r="K361" s="30" t="str">
        <f>IF($D361="", "", IFERROR(INDEX('Categories &amp; Budgets'!$C$11:$C$40, MATCH($D361, 'Categories &amp; Budgets'!$B$11:$B$40, 0)), ""))</f>
        <v/>
      </c>
      <c r="L361" s="32"/>
      <c r="S361" s="7" t="str">
        <f t="shared" si="11"/>
        <v/>
      </c>
      <c r="U361" s="7" t="str">
        <f t="shared" si="12"/>
        <v/>
      </c>
      <c r="X361" s="79"/>
      <c r="Z361" s="7" t="str">
        <f>IF($D361="", "", COUNTIF('Categories &amp; Budgets'!$B$11:$B$40, $D361))</f>
        <v/>
      </c>
    </row>
    <row r="362" spans="1:26" x14ac:dyDescent="0.25">
      <c r="A362" s="32"/>
      <c r="B362" s="102"/>
      <c r="C362" s="103"/>
      <c r="D362" s="103"/>
      <c r="E362" s="103"/>
      <c r="F362" s="103"/>
      <c r="G362" s="104"/>
      <c r="H362" s="32"/>
      <c r="I362" s="27" t="str">
        <f>IF($D362="", "", IFERROR(INDEX('Categories &amp; Budgets'!$K$11:$K$40, MATCH($D362, 'Categories &amp; Budgets'!$B$11:$B$40, 0)), ""))</f>
        <v/>
      </c>
      <c r="J362" s="32"/>
      <c r="K362" s="30" t="str">
        <f>IF($D362="", "", IFERROR(INDEX('Categories &amp; Budgets'!$C$11:$C$40, MATCH($D362, 'Categories &amp; Budgets'!$B$11:$B$40, 0)), ""))</f>
        <v/>
      </c>
      <c r="L362" s="32"/>
      <c r="S362" s="7" t="str">
        <f t="shared" si="11"/>
        <v/>
      </c>
      <c r="U362" s="7" t="str">
        <f t="shared" si="12"/>
        <v/>
      </c>
      <c r="X362" s="79"/>
      <c r="Z362" s="7" t="str">
        <f>IF($D362="", "", COUNTIF('Categories &amp; Budgets'!$B$11:$B$40, $D362))</f>
        <v/>
      </c>
    </row>
    <row r="363" spans="1:26" x14ac:dyDescent="0.25">
      <c r="A363" s="32"/>
      <c r="B363" s="102"/>
      <c r="C363" s="103"/>
      <c r="D363" s="103"/>
      <c r="E363" s="103"/>
      <c r="F363" s="103"/>
      <c r="G363" s="104"/>
      <c r="H363" s="32"/>
      <c r="I363" s="27" t="str">
        <f>IF($D363="", "", IFERROR(INDEX('Categories &amp; Budgets'!$K$11:$K$40, MATCH($D363, 'Categories &amp; Budgets'!$B$11:$B$40, 0)), ""))</f>
        <v/>
      </c>
      <c r="J363" s="32"/>
      <c r="K363" s="30" t="str">
        <f>IF($D363="", "", IFERROR(INDEX('Categories &amp; Budgets'!$C$11:$C$40, MATCH($D363, 'Categories &amp; Budgets'!$B$11:$B$40, 0)), ""))</f>
        <v/>
      </c>
      <c r="L363" s="32"/>
      <c r="S363" s="7" t="str">
        <f t="shared" si="11"/>
        <v/>
      </c>
      <c r="U363" s="7" t="str">
        <f t="shared" si="12"/>
        <v/>
      </c>
      <c r="X363" s="79"/>
      <c r="Z363" s="7" t="str">
        <f>IF($D363="", "", COUNTIF('Categories &amp; Budgets'!$B$11:$B$40, $D363))</f>
        <v/>
      </c>
    </row>
    <row r="364" spans="1:26" x14ac:dyDescent="0.25">
      <c r="A364" s="32"/>
      <c r="B364" s="102"/>
      <c r="C364" s="103"/>
      <c r="D364" s="103"/>
      <c r="E364" s="103"/>
      <c r="F364" s="103"/>
      <c r="G364" s="104"/>
      <c r="H364" s="32"/>
      <c r="I364" s="27" t="str">
        <f>IF($D364="", "", IFERROR(INDEX('Categories &amp; Budgets'!$K$11:$K$40, MATCH($D364, 'Categories &amp; Budgets'!$B$11:$B$40, 0)), ""))</f>
        <v/>
      </c>
      <c r="J364" s="32"/>
      <c r="K364" s="30" t="str">
        <f>IF($D364="", "", IFERROR(INDEX('Categories &amp; Budgets'!$C$11:$C$40, MATCH($D364, 'Categories &amp; Budgets'!$B$11:$B$40, 0)), ""))</f>
        <v/>
      </c>
      <c r="L364" s="32"/>
      <c r="S364" s="7" t="str">
        <f t="shared" si="11"/>
        <v/>
      </c>
      <c r="U364" s="7" t="str">
        <f t="shared" si="12"/>
        <v/>
      </c>
      <c r="X364" s="79"/>
      <c r="Z364" s="7" t="str">
        <f>IF($D364="", "", COUNTIF('Categories &amp; Budgets'!$B$11:$B$40, $D364))</f>
        <v/>
      </c>
    </row>
    <row r="365" spans="1:26" x14ac:dyDescent="0.25">
      <c r="A365" s="32"/>
      <c r="B365" s="102"/>
      <c r="C365" s="103"/>
      <c r="D365" s="103"/>
      <c r="E365" s="103"/>
      <c r="F365" s="103"/>
      <c r="G365" s="104"/>
      <c r="H365" s="32"/>
      <c r="I365" s="27" t="str">
        <f>IF($D365="", "", IFERROR(INDEX('Categories &amp; Budgets'!$K$11:$K$40, MATCH($D365, 'Categories &amp; Budgets'!$B$11:$B$40, 0)), ""))</f>
        <v/>
      </c>
      <c r="J365" s="32"/>
      <c r="K365" s="30" t="str">
        <f>IF($D365="", "", IFERROR(INDEX('Categories &amp; Budgets'!$C$11:$C$40, MATCH($D365, 'Categories &amp; Budgets'!$B$11:$B$40, 0)), ""))</f>
        <v/>
      </c>
      <c r="L365" s="32"/>
      <c r="S365" s="7" t="str">
        <f t="shared" si="11"/>
        <v/>
      </c>
      <c r="U365" s="7" t="str">
        <f t="shared" si="12"/>
        <v/>
      </c>
      <c r="X365" s="79"/>
      <c r="Z365" s="7" t="str">
        <f>IF($D365="", "", COUNTIF('Categories &amp; Budgets'!$B$11:$B$40, $D365))</f>
        <v/>
      </c>
    </row>
    <row r="366" spans="1:26" x14ac:dyDescent="0.25">
      <c r="A366" s="32"/>
      <c r="B366" s="102"/>
      <c r="C366" s="103"/>
      <c r="D366" s="103"/>
      <c r="E366" s="103"/>
      <c r="F366" s="103"/>
      <c r="G366" s="104"/>
      <c r="H366" s="32"/>
      <c r="I366" s="27" t="str">
        <f>IF($D366="", "", IFERROR(INDEX('Categories &amp; Budgets'!$K$11:$K$40, MATCH($D366, 'Categories &amp; Budgets'!$B$11:$B$40, 0)), ""))</f>
        <v/>
      </c>
      <c r="J366" s="32"/>
      <c r="K366" s="30" t="str">
        <f>IF($D366="", "", IFERROR(INDEX('Categories &amp; Budgets'!$C$11:$C$40, MATCH($D366, 'Categories &amp; Budgets'!$B$11:$B$40, 0)), ""))</f>
        <v/>
      </c>
      <c r="L366" s="32"/>
      <c r="S366" s="7" t="str">
        <f t="shared" si="11"/>
        <v/>
      </c>
      <c r="U366" s="7" t="str">
        <f t="shared" si="12"/>
        <v/>
      </c>
      <c r="X366" s="79"/>
      <c r="Z366" s="7" t="str">
        <f>IF($D366="", "", COUNTIF('Categories &amp; Budgets'!$B$11:$B$40, $D366))</f>
        <v/>
      </c>
    </row>
    <row r="367" spans="1:26" x14ac:dyDescent="0.25">
      <c r="A367" s="32"/>
      <c r="B367" s="102"/>
      <c r="C367" s="103"/>
      <c r="D367" s="103"/>
      <c r="E367" s="103"/>
      <c r="F367" s="103"/>
      <c r="G367" s="104"/>
      <c r="H367" s="32"/>
      <c r="I367" s="27" t="str">
        <f>IF($D367="", "", IFERROR(INDEX('Categories &amp; Budgets'!$K$11:$K$40, MATCH($D367, 'Categories &amp; Budgets'!$B$11:$B$40, 0)), ""))</f>
        <v/>
      </c>
      <c r="J367" s="32"/>
      <c r="K367" s="30" t="str">
        <f>IF($D367="", "", IFERROR(INDEX('Categories &amp; Budgets'!$C$11:$C$40, MATCH($D367, 'Categories &amp; Budgets'!$B$11:$B$40, 0)), ""))</f>
        <v/>
      </c>
      <c r="L367" s="32"/>
      <c r="S367" s="7" t="str">
        <f t="shared" si="11"/>
        <v/>
      </c>
      <c r="U367" s="7" t="str">
        <f t="shared" si="12"/>
        <v/>
      </c>
      <c r="X367" s="79"/>
      <c r="Z367" s="7" t="str">
        <f>IF($D367="", "", COUNTIF('Categories &amp; Budgets'!$B$11:$B$40, $D367))</f>
        <v/>
      </c>
    </row>
    <row r="368" spans="1:26" x14ac:dyDescent="0.25">
      <c r="A368" s="32"/>
      <c r="B368" s="102"/>
      <c r="C368" s="103"/>
      <c r="D368" s="103"/>
      <c r="E368" s="103"/>
      <c r="F368" s="103"/>
      <c r="G368" s="104"/>
      <c r="H368" s="32"/>
      <c r="I368" s="27" t="str">
        <f>IF($D368="", "", IFERROR(INDEX('Categories &amp; Budgets'!$K$11:$K$40, MATCH($D368, 'Categories &amp; Budgets'!$B$11:$B$40, 0)), ""))</f>
        <v/>
      </c>
      <c r="J368" s="32"/>
      <c r="K368" s="30" t="str">
        <f>IF($D368="", "", IFERROR(INDEX('Categories &amp; Budgets'!$C$11:$C$40, MATCH($D368, 'Categories &amp; Budgets'!$B$11:$B$40, 0)), ""))</f>
        <v/>
      </c>
      <c r="L368" s="32"/>
      <c r="S368" s="7" t="str">
        <f t="shared" si="11"/>
        <v/>
      </c>
      <c r="U368" s="7" t="str">
        <f t="shared" si="12"/>
        <v/>
      </c>
      <c r="X368" s="79"/>
      <c r="Z368" s="7" t="str">
        <f>IF($D368="", "", COUNTIF('Categories &amp; Budgets'!$B$11:$B$40, $D368))</f>
        <v/>
      </c>
    </row>
    <row r="369" spans="1:26" x14ac:dyDescent="0.25">
      <c r="A369" s="32"/>
      <c r="B369" s="102"/>
      <c r="C369" s="103"/>
      <c r="D369" s="103"/>
      <c r="E369" s="103"/>
      <c r="F369" s="103"/>
      <c r="G369" s="104"/>
      <c r="H369" s="32"/>
      <c r="I369" s="27" t="str">
        <f>IF($D369="", "", IFERROR(INDEX('Categories &amp; Budgets'!$K$11:$K$40, MATCH($D369, 'Categories &amp; Budgets'!$B$11:$B$40, 0)), ""))</f>
        <v/>
      </c>
      <c r="J369" s="32"/>
      <c r="K369" s="30" t="str">
        <f>IF($D369="", "", IFERROR(INDEX('Categories &amp; Budgets'!$C$11:$C$40, MATCH($D369, 'Categories &amp; Budgets'!$B$11:$B$40, 0)), ""))</f>
        <v/>
      </c>
      <c r="L369" s="32"/>
      <c r="S369" s="7" t="str">
        <f t="shared" si="11"/>
        <v/>
      </c>
      <c r="U369" s="7" t="str">
        <f t="shared" si="12"/>
        <v/>
      </c>
      <c r="X369" s="79"/>
      <c r="Z369" s="7" t="str">
        <f>IF($D369="", "", COUNTIF('Categories &amp; Budgets'!$B$11:$B$40, $D369))</f>
        <v/>
      </c>
    </row>
    <row r="370" spans="1:26" x14ac:dyDescent="0.25">
      <c r="A370" s="32"/>
      <c r="B370" s="102"/>
      <c r="C370" s="103"/>
      <c r="D370" s="103"/>
      <c r="E370" s="103"/>
      <c r="F370" s="103"/>
      <c r="G370" s="104"/>
      <c r="H370" s="32"/>
      <c r="I370" s="27" t="str">
        <f>IF($D370="", "", IFERROR(INDEX('Categories &amp; Budgets'!$K$11:$K$40, MATCH($D370, 'Categories &amp; Budgets'!$B$11:$B$40, 0)), ""))</f>
        <v/>
      </c>
      <c r="J370" s="32"/>
      <c r="K370" s="30" t="str">
        <f>IF($D370="", "", IFERROR(INDEX('Categories &amp; Budgets'!$C$11:$C$40, MATCH($D370, 'Categories &amp; Budgets'!$B$11:$B$40, 0)), ""))</f>
        <v/>
      </c>
      <c r="L370" s="32"/>
      <c r="S370" s="7" t="str">
        <f t="shared" si="11"/>
        <v/>
      </c>
      <c r="U370" s="7" t="str">
        <f t="shared" si="12"/>
        <v/>
      </c>
      <c r="X370" s="79"/>
      <c r="Z370" s="7" t="str">
        <f>IF($D370="", "", COUNTIF('Categories &amp; Budgets'!$B$11:$B$40, $D370))</f>
        <v/>
      </c>
    </row>
    <row r="371" spans="1:26" x14ac:dyDescent="0.25">
      <c r="A371" s="32"/>
      <c r="B371" s="102"/>
      <c r="C371" s="103"/>
      <c r="D371" s="103"/>
      <c r="E371" s="103"/>
      <c r="F371" s="103"/>
      <c r="G371" s="104"/>
      <c r="H371" s="32"/>
      <c r="I371" s="27" t="str">
        <f>IF($D371="", "", IFERROR(INDEX('Categories &amp; Budgets'!$K$11:$K$40, MATCH($D371, 'Categories &amp; Budgets'!$B$11:$B$40, 0)), ""))</f>
        <v/>
      </c>
      <c r="J371" s="32"/>
      <c r="K371" s="30" t="str">
        <f>IF($D371="", "", IFERROR(INDEX('Categories &amp; Budgets'!$C$11:$C$40, MATCH($D371, 'Categories &amp; Budgets'!$B$11:$B$40, 0)), ""))</f>
        <v/>
      </c>
      <c r="L371" s="32"/>
      <c r="S371" s="7" t="str">
        <f t="shared" si="11"/>
        <v/>
      </c>
      <c r="U371" s="7" t="str">
        <f t="shared" si="12"/>
        <v/>
      </c>
      <c r="X371" s="79"/>
      <c r="Z371" s="7" t="str">
        <f>IF($D371="", "", COUNTIF('Categories &amp; Budgets'!$B$11:$B$40, $D371))</f>
        <v/>
      </c>
    </row>
    <row r="372" spans="1:26" x14ac:dyDescent="0.25">
      <c r="A372" s="32"/>
      <c r="B372" s="102"/>
      <c r="C372" s="103"/>
      <c r="D372" s="103"/>
      <c r="E372" s="103"/>
      <c r="F372" s="103"/>
      <c r="G372" s="104"/>
      <c r="H372" s="32"/>
      <c r="I372" s="27" t="str">
        <f>IF($D372="", "", IFERROR(INDEX('Categories &amp; Budgets'!$K$11:$K$40, MATCH($D372, 'Categories &amp; Budgets'!$B$11:$B$40, 0)), ""))</f>
        <v/>
      </c>
      <c r="J372" s="32"/>
      <c r="K372" s="30" t="str">
        <f>IF($D372="", "", IFERROR(INDEX('Categories &amp; Budgets'!$C$11:$C$40, MATCH($D372, 'Categories &amp; Budgets'!$B$11:$B$40, 0)), ""))</f>
        <v/>
      </c>
      <c r="L372" s="32"/>
      <c r="S372" s="7" t="str">
        <f t="shared" si="11"/>
        <v/>
      </c>
      <c r="U372" s="7" t="str">
        <f t="shared" si="12"/>
        <v/>
      </c>
      <c r="X372" s="79"/>
      <c r="Z372" s="7" t="str">
        <f>IF($D372="", "", COUNTIF('Categories &amp; Budgets'!$B$11:$B$40, $D372))</f>
        <v/>
      </c>
    </row>
    <row r="373" spans="1:26" x14ac:dyDescent="0.25">
      <c r="A373" s="32"/>
      <c r="B373" s="102"/>
      <c r="C373" s="103"/>
      <c r="D373" s="103"/>
      <c r="E373" s="103"/>
      <c r="F373" s="103"/>
      <c r="G373" s="104"/>
      <c r="H373" s="32"/>
      <c r="I373" s="27" t="str">
        <f>IF($D373="", "", IFERROR(INDEX('Categories &amp; Budgets'!$K$11:$K$40, MATCH($D373, 'Categories &amp; Budgets'!$B$11:$B$40, 0)), ""))</f>
        <v/>
      </c>
      <c r="J373" s="32"/>
      <c r="K373" s="30" t="str">
        <f>IF($D373="", "", IFERROR(INDEX('Categories &amp; Budgets'!$C$11:$C$40, MATCH($D373, 'Categories &amp; Budgets'!$B$11:$B$40, 0)), ""))</f>
        <v/>
      </c>
      <c r="L373" s="32"/>
      <c r="S373" s="7" t="str">
        <f t="shared" si="11"/>
        <v/>
      </c>
      <c r="U373" s="7" t="str">
        <f t="shared" si="12"/>
        <v/>
      </c>
      <c r="X373" s="79"/>
      <c r="Z373" s="7" t="str">
        <f>IF($D373="", "", COUNTIF('Categories &amp; Budgets'!$B$11:$B$40, $D373))</f>
        <v/>
      </c>
    </row>
    <row r="374" spans="1:26" x14ac:dyDescent="0.25">
      <c r="A374" s="32"/>
      <c r="B374" s="102"/>
      <c r="C374" s="103"/>
      <c r="D374" s="103"/>
      <c r="E374" s="103"/>
      <c r="F374" s="103"/>
      <c r="G374" s="104"/>
      <c r="H374" s="32"/>
      <c r="I374" s="27" t="str">
        <f>IF($D374="", "", IFERROR(INDEX('Categories &amp; Budgets'!$K$11:$K$40, MATCH($D374, 'Categories &amp; Budgets'!$B$11:$B$40, 0)), ""))</f>
        <v/>
      </c>
      <c r="J374" s="32"/>
      <c r="K374" s="30" t="str">
        <f>IF($D374="", "", IFERROR(INDEX('Categories &amp; Budgets'!$C$11:$C$40, MATCH($D374, 'Categories &amp; Budgets'!$B$11:$B$40, 0)), ""))</f>
        <v/>
      </c>
      <c r="L374" s="32"/>
      <c r="S374" s="7" t="str">
        <f t="shared" si="11"/>
        <v/>
      </c>
      <c r="U374" s="7" t="str">
        <f t="shared" si="12"/>
        <v/>
      </c>
      <c r="X374" s="79"/>
      <c r="Z374" s="7" t="str">
        <f>IF($D374="", "", COUNTIF('Categories &amp; Budgets'!$B$11:$B$40, $D374))</f>
        <v/>
      </c>
    </row>
    <row r="375" spans="1:26" x14ac:dyDescent="0.25">
      <c r="A375" s="32"/>
      <c r="B375" s="102"/>
      <c r="C375" s="103"/>
      <c r="D375" s="103"/>
      <c r="E375" s="103"/>
      <c r="F375" s="103"/>
      <c r="G375" s="104"/>
      <c r="H375" s="32"/>
      <c r="I375" s="27" t="str">
        <f>IF($D375="", "", IFERROR(INDEX('Categories &amp; Budgets'!$K$11:$K$40, MATCH($D375, 'Categories &amp; Budgets'!$B$11:$B$40, 0)), ""))</f>
        <v/>
      </c>
      <c r="J375" s="32"/>
      <c r="K375" s="30" t="str">
        <f>IF($D375="", "", IFERROR(INDEX('Categories &amp; Budgets'!$C$11:$C$40, MATCH($D375, 'Categories &amp; Budgets'!$B$11:$B$40, 0)), ""))</f>
        <v/>
      </c>
      <c r="L375" s="32"/>
      <c r="S375" s="7" t="str">
        <f t="shared" si="11"/>
        <v/>
      </c>
      <c r="U375" s="7" t="str">
        <f t="shared" si="12"/>
        <v/>
      </c>
      <c r="X375" s="79"/>
      <c r="Z375" s="7" t="str">
        <f>IF($D375="", "", COUNTIF('Categories &amp; Budgets'!$B$11:$B$40, $D375))</f>
        <v/>
      </c>
    </row>
    <row r="376" spans="1:26" x14ac:dyDescent="0.25">
      <c r="A376" s="32"/>
      <c r="B376" s="102"/>
      <c r="C376" s="103"/>
      <c r="D376" s="103"/>
      <c r="E376" s="103"/>
      <c r="F376" s="103"/>
      <c r="G376" s="104"/>
      <c r="H376" s="32"/>
      <c r="I376" s="27" t="str">
        <f>IF($D376="", "", IFERROR(INDEX('Categories &amp; Budgets'!$K$11:$K$40, MATCH($D376, 'Categories &amp; Budgets'!$B$11:$B$40, 0)), ""))</f>
        <v/>
      </c>
      <c r="J376" s="32"/>
      <c r="K376" s="30" t="str">
        <f>IF($D376="", "", IFERROR(INDEX('Categories &amp; Budgets'!$C$11:$C$40, MATCH($D376, 'Categories &amp; Budgets'!$B$11:$B$40, 0)), ""))</f>
        <v/>
      </c>
      <c r="L376" s="32"/>
      <c r="S376" s="7" t="str">
        <f t="shared" si="11"/>
        <v/>
      </c>
      <c r="U376" s="7" t="str">
        <f t="shared" si="12"/>
        <v/>
      </c>
      <c r="X376" s="79"/>
      <c r="Z376" s="7" t="str">
        <f>IF($D376="", "", COUNTIF('Categories &amp; Budgets'!$B$11:$B$40, $D376))</f>
        <v/>
      </c>
    </row>
    <row r="377" spans="1:26" x14ac:dyDescent="0.25">
      <c r="A377" s="32"/>
      <c r="B377" s="102"/>
      <c r="C377" s="103"/>
      <c r="D377" s="103"/>
      <c r="E377" s="103"/>
      <c r="F377" s="103"/>
      <c r="G377" s="104"/>
      <c r="H377" s="32"/>
      <c r="I377" s="27" t="str">
        <f>IF($D377="", "", IFERROR(INDEX('Categories &amp; Budgets'!$K$11:$K$40, MATCH($D377, 'Categories &amp; Budgets'!$B$11:$B$40, 0)), ""))</f>
        <v/>
      </c>
      <c r="J377" s="32"/>
      <c r="K377" s="30" t="str">
        <f>IF($D377="", "", IFERROR(INDEX('Categories &amp; Budgets'!$C$11:$C$40, MATCH($D377, 'Categories &amp; Budgets'!$B$11:$B$40, 0)), ""))</f>
        <v/>
      </c>
      <c r="L377" s="32"/>
      <c r="S377" s="7" t="str">
        <f t="shared" si="11"/>
        <v/>
      </c>
      <c r="U377" s="7" t="str">
        <f t="shared" si="12"/>
        <v/>
      </c>
      <c r="X377" s="79"/>
      <c r="Z377" s="7" t="str">
        <f>IF($D377="", "", COUNTIF('Categories &amp; Budgets'!$B$11:$B$40, $D377))</f>
        <v/>
      </c>
    </row>
    <row r="378" spans="1:26" x14ac:dyDescent="0.25">
      <c r="A378" s="32"/>
      <c r="B378" s="102"/>
      <c r="C378" s="103"/>
      <c r="D378" s="103"/>
      <c r="E378" s="103"/>
      <c r="F378" s="103"/>
      <c r="G378" s="104"/>
      <c r="H378" s="32"/>
      <c r="I378" s="27" t="str">
        <f>IF($D378="", "", IFERROR(INDEX('Categories &amp; Budgets'!$K$11:$K$40, MATCH($D378, 'Categories &amp; Budgets'!$B$11:$B$40, 0)), ""))</f>
        <v/>
      </c>
      <c r="J378" s="32"/>
      <c r="K378" s="30" t="str">
        <f>IF($D378="", "", IFERROR(INDEX('Categories &amp; Budgets'!$C$11:$C$40, MATCH($D378, 'Categories &amp; Budgets'!$B$11:$B$40, 0)), ""))</f>
        <v/>
      </c>
      <c r="L378" s="32"/>
      <c r="S378" s="7" t="str">
        <f t="shared" si="11"/>
        <v/>
      </c>
      <c r="U378" s="7" t="str">
        <f t="shared" si="12"/>
        <v/>
      </c>
      <c r="X378" s="79"/>
      <c r="Z378" s="7" t="str">
        <f>IF($D378="", "", COUNTIF('Categories &amp; Budgets'!$B$11:$B$40, $D378))</f>
        <v/>
      </c>
    </row>
    <row r="379" spans="1:26" x14ac:dyDescent="0.25">
      <c r="A379" s="32"/>
      <c r="B379" s="102"/>
      <c r="C379" s="103"/>
      <c r="D379" s="103"/>
      <c r="E379" s="103"/>
      <c r="F379" s="103"/>
      <c r="G379" s="104"/>
      <c r="H379" s="32"/>
      <c r="I379" s="27" t="str">
        <f>IF($D379="", "", IFERROR(INDEX('Categories &amp; Budgets'!$K$11:$K$40, MATCH($D379, 'Categories &amp; Budgets'!$B$11:$B$40, 0)), ""))</f>
        <v/>
      </c>
      <c r="J379" s="32"/>
      <c r="K379" s="30" t="str">
        <f>IF($D379="", "", IFERROR(INDEX('Categories &amp; Budgets'!$C$11:$C$40, MATCH($D379, 'Categories &amp; Budgets'!$B$11:$B$40, 0)), ""))</f>
        <v/>
      </c>
      <c r="L379" s="32"/>
      <c r="S379" s="7" t="str">
        <f t="shared" si="11"/>
        <v/>
      </c>
      <c r="U379" s="7" t="str">
        <f t="shared" si="12"/>
        <v/>
      </c>
      <c r="X379" s="79"/>
      <c r="Z379" s="7" t="str">
        <f>IF($D379="", "", COUNTIF('Categories &amp; Budgets'!$B$11:$B$40, $D379))</f>
        <v/>
      </c>
    </row>
    <row r="380" spans="1:26" x14ac:dyDescent="0.25">
      <c r="A380" s="32"/>
      <c r="B380" s="102"/>
      <c r="C380" s="103"/>
      <c r="D380" s="103"/>
      <c r="E380" s="103"/>
      <c r="F380" s="103"/>
      <c r="G380" s="104"/>
      <c r="H380" s="32"/>
      <c r="I380" s="27" t="str">
        <f>IF($D380="", "", IFERROR(INDEX('Categories &amp; Budgets'!$K$11:$K$40, MATCH($D380, 'Categories &amp; Budgets'!$B$11:$B$40, 0)), ""))</f>
        <v/>
      </c>
      <c r="J380" s="32"/>
      <c r="K380" s="30" t="str">
        <f>IF($D380="", "", IFERROR(INDEX('Categories &amp; Budgets'!$C$11:$C$40, MATCH($D380, 'Categories &amp; Budgets'!$B$11:$B$40, 0)), ""))</f>
        <v/>
      </c>
      <c r="L380" s="32"/>
      <c r="S380" s="7" t="str">
        <f t="shared" si="11"/>
        <v/>
      </c>
      <c r="U380" s="7" t="str">
        <f t="shared" si="12"/>
        <v/>
      </c>
      <c r="X380" s="79"/>
      <c r="Z380" s="7" t="str">
        <f>IF($D380="", "", COUNTIF('Categories &amp; Budgets'!$B$11:$B$40, $D380))</f>
        <v/>
      </c>
    </row>
    <row r="381" spans="1:26" x14ac:dyDescent="0.25">
      <c r="A381" s="32"/>
      <c r="B381" s="102"/>
      <c r="C381" s="103"/>
      <c r="D381" s="103"/>
      <c r="E381" s="103"/>
      <c r="F381" s="103"/>
      <c r="G381" s="104"/>
      <c r="H381" s="32"/>
      <c r="I381" s="27" t="str">
        <f>IF($D381="", "", IFERROR(INDEX('Categories &amp; Budgets'!$K$11:$K$40, MATCH($D381, 'Categories &amp; Budgets'!$B$11:$B$40, 0)), ""))</f>
        <v/>
      </c>
      <c r="J381" s="32"/>
      <c r="K381" s="30" t="str">
        <f>IF($D381="", "", IFERROR(INDEX('Categories &amp; Budgets'!$C$11:$C$40, MATCH($D381, 'Categories &amp; Budgets'!$B$11:$B$40, 0)), ""))</f>
        <v/>
      </c>
      <c r="L381" s="32"/>
      <c r="S381" s="7" t="str">
        <f t="shared" si="11"/>
        <v/>
      </c>
      <c r="U381" s="7" t="str">
        <f t="shared" si="12"/>
        <v/>
      </c>
      <c r="X381" s="79"/>
      <c r="Z381" s="7" t="str">
        <f>IF($D381="", "", COUNTIF('Categories &amp; Budgets'!$B$11:$B$40, $D381))</f>
        <v/>
      </c>
    </row>
    <row r="382" spans="1:26" x14ac:dyDescent="0.25">
      <c r="A382" s="32"/>
      <c r="B382" s="102"/>
      <c r="C382" s="103"/>
      <c r="D382" s="103"/>
      <c r="E382" s="103"/>
      <c r="F382" s="103"/>
      <c r="G382" s="104"/>
      <c r="H382" s="32"/>
      <c r="I382" s="27" t="str">
        <f>IF($D382="", "", IFERROR(INDEX('Categories &amp; Budgets'!$K$11:$K$40, MATCH($D382, 'Categories &amp; Budgets'!$B$11:$B$40, 0)), ""))</f>
        <v/>
      </c>
      <c r="J382" s="32"/>
      <c r="K382" s="30" t="str">
        <f>IF($D382="", "", IFERROR(INDEX('Categories &amp; Budgets'!$C$11:$C$40, MATCH($D382, 'Categories &amp; Budgets'!$B$11:$B$40, 0)), ""))</f>
        <v/>
      </c>
      <c r="L382" s="32"/>
      <c r="S382" s="7" t="str">
        <f t="shared" si="11"/>
        <v/>
      </c>
      <c r="U382" s="7" t="str">
        <f t="shared" si="12"/>
        <v/>
      </c>
      <c r="X382" s="79"/>
      <c r="Z382" s="7" t="str">
        <f>IF($D382="", "", COUNTIF('Categories &amp; Budgets'!$B$11:$B$40, $D382))</f>
        <v/>
      </c>
    </row>
    <row r="383" spans="1:26" x14ac:dyDescent="0.25">
      <c r="A383" s="32"/>
      <c r="B383" s="102"/>
      <c r="C383" s="103"/>
      <c r="D383" s="103"/>
      <c r="E383" s="103"/>
      <c r="F383" s="103"/>
      <c r="G383" s="104"/>
      <c r="H383" s="32"/>
      <c r="I383" s="27" t="str">
        <f>IF($D383="", "", IFERROR(INDEX('Categories &amp; Budgets'!$K$11:$K$40, MATCH($D383, 'Categories &amp; Budgets'!$B$11:$B$40, 0)), ""))</f>
        <v/>
      </c>
      <c r="J383" s="32"/>
      <c r="K383" s="30" t="str">
        <f>IF($D383="", "", IFERROR(INDEX('Categories &amp; Budgets'!$C$11:$C$40, MATCH($D383, 'Categories &amp; Budgets'!$B$11:$B$40, 0)), ""))</f>
        <v/>
      </c>
      <c r="L383" s="32"/>
      <c r="S383" s="7" t="str">
        <f t="shared" si="11"/>
        <v/>
      </c>
      <c r="U383" s="7" t="str">
        <f t="shared" si="12"/>
        <v/>
      </c>
      <c r="X383" s="79"/>
      <c r="Z383" s="7" t="str">
        <f>IF($D383="", "", COUNTIF('Categories &amp; Budgets'!$B$11:$B$40, $D383))</f>
        <v/>
      </c>
    </row>
    <row r="384" spans="1:26" x14ac:dyDescent="0.25">
      <c r="A384" s="32"/>
      <c r="B384" s="102"/>
      <c r="C384" s="103"/>
      <c r="D384" s="103"/>
      <c r="E384" s="103"/>
      <c r="F384" s="103"/>
      <c r="G384" s="104"/>
      <c r="H384" s="32"/>
      <c r="I384" s="27" t="str">
        <f>IF($D384="", "", IFERROR(INDEX('Categories &amp; Budgets'!$K$11:$K$40, MATCH($D384, 'Categories &amp; Budgets'!$B$11:$B$40, 0)), ""))</f>
        <v/>
      </c>
      <c r="J384" s="32"/>
      <c r="K384" s="30" t="str">
        <f>IF($D384="", "", IFERROR(INDEX('Categories &amp; Budgets'!$C$11:$C$40, MATCH($D384, 'Categories &amp; Budgets'!$B$11:$B$40, 0)), ""))</f>
        <v/>
      </c>
      <c r="L384" s="32"/>
      <c r="S384" s="7" t="str">
        <f t="shared" si="11"/>
        <v/>
      </c>
      <c r="U384" s="7" t="str">
        <f t="shared" si="12"/>
        <v/>
      </c>
      <c r="X384" s="79"/>
      <c r="Z384" s="7" t="str">
        <f>IF($D384="", "", COUNTIF('Categories &amp; Budgets'!$B$11:$B$40, $D384))</f>
        <v/>
      </c>
    </row>
    <row r="385" spans="1:26" x14ac:dyDescent="0.25">
      <c r="A385" s="32"/>
      <c r="B385" s="102"/>
      <c r="C385" s="103"/>
      <c r="D385" s="103"/>
      <c r="E385" s="103"/>
      <c r="F385" s="103"/>
      <c r="G385" s="104"/>
      <c r="H385" s="32"/>
      <c r="I385" s="27" t="str">
        <f>IF($D385="", "", IFERROR(INDEX('Categories &amp; Budgets'!$K$11:$K$40, MATCH($D385, 'Categories &amp; Budgets'!$B$11:$B$40, 0)), ""))</f>
        <v/>
      </c>
      <c r="J385" s="32"/>
      <c r="K385" s="30" t="str">
        <f>IF($D385="", "", IFERROR(INDEX('Categories &amp; Budgets'!$C$11:$C$40, MATCH($D385, 'Categories &amp; Budgets'!$B$11:$B$40, 0)), ""))</f>
        <v/>
      </c>
      <c r="L385" s="32"/>
      <c r="S385" s="7" t="str">
        <f t="shared" si="11"/>
        <v/>
      </c>
      <c r="U385" s="7" t="str">
        <f t="shared" si="12"/>
        <v/>
      </c>
      <c r="X385" s="79"/>
      <c r="Z385" s="7" t="str">
        <f>IF($D385="", "", COUNTIF('Categories &amp; Budgets'!$B$11:$B$40, $D385))</f>
        <v/>
      </c>
    </row>
    <row r="386" spans="1:26" x14ac:dyDescent="0.25">
      <c r="A386" s="32"/>
      <c r="B386" s="102"/>
      <c r="C386" s="103"/>
      <c r="D386" s="103"/>
      <c r="E386" s="103"/>
      <c r="F386" s="103"/>
      <c r="G386" s="104"/>
      <c r="H386" s="32"/>
      <c r="I386" s="27" t="str">
        <f>IF($D386="", "", IFERROR(INDEX('Categories &amp; Budgets'!$K$11:$K$40, MATCH($D386, 'Categories &amp; Budgets'!$B$11:$B$40, 0)), ""))</f>
        <v/>
      </c>
      <c r="J386" s="32"/>
      <c r="K386" s="30" t="str">
        <f>IF($D386="", "", IFERROR(INDEX('Categories &amp; Budgets'!$C$11:$C$40, MATCH($D386, 'Categories &amp; Budgets'!$B$11:$B$40, 0)), ""))</f>
        <v/>
      </c>
      <c r="L386" s="32"/>
      <c r="S386" s="7" t="str">
        <f t="shared" si="11"/>
        <v/>
      </c>
      <c r="U386" s="7" t="str">
        <f t="shared" si="12"/>
        <v/>
      </c>
      <c r="X386" s="79"/>
      <c r="Z386" s="7" t="str">
        <f>IF($D386="", "", COUNTIF('Categories &amp; Budgets'!$B$11:$B$40, $D386))</f>
        <v/>
      </c>
    </row>
    <row r="387" spans="1:26" x14ac:dyDescent="0.25">
      <c r="A387" s="32"/>
      <c r="B387" s="102"/>
      <c r="C387" s="103"/>
      <c r="D387" s="103"/>
      <c r="E387" s="103"/>
      <c r="F387" s="103"/>
      <c r="G387" s="104"/>
      <c r="H387" s="32"/>
      <c r="I387" s="27" t="str">
        <f>IF($D387="", "", IFERROR(INDEX('Categories &amp; Budgets'!$K$11:$K$40, MATCH($D387, 'Categories &amp; Budgets'!$B$11:$B$40, 0)), ""))</f>
        <v/>
      </c>
      <c r="J387" s="32"/>
      <c r="K387" s="30" t="str">
        <f>IF($D387="", "", IFERROR(INDEX('Categories &amp; Budgets'!$C$11:$C$40, MATCH($D387, 'Categories &amp; Budgets'!$B$11:$B$40, 0)), ""))</f>
        <v/>
      </c>
      <c r="L387" s="32"/>
      <c r="S387" s="7" t="str">
        <f t="shared" si="11"/>
        <v/>
      </c>
      <c r="U387" s="7" t="str">
        <f t="shared" si="12"/>
        <v/>
      </c>
      <c r="X387" s="79"/>
      <c r="Z387" s="7" t="str">
        <f>IF($D387="", "", COUNTIF('Categories &amp; Budgets'!$B$11:$B$40, $D387))</f>
        <v/>
      </c>
    </row>
    <row r="388" spans="1:26" x14ac:dyDescent="0.25">
      <c r="A388" s="32"/>
      <c r="B388" s="102"/>
      <c r="C388" s="103"/>
      <c r="D388" s="103"/>
      <c r="E388" s="103"/>
      <c r="F388" s="103"/>
      <c r="G388" s="104"/>
      <c r="H388" s="32"/>
      <c r="I388" s="27" t="str">
        <f>IF($D388="", "", IFERROR(INDEX('Categories &amp; Budgets'!$K$11:$K$40, MATCH($D388, 'Categories &amp; Budgets'!$B$11:$B$40, 0)), ""))</f>
        <v/>
      </c>
      <c r="J388" s="32"/>
      <c r="K388" s="30" t="str">
        <f>IF($D388="", "", IFERROR(INDEX('Categories &amp; Budgets'!$C$11:$C$40, MATCH($D388, 'Categories &amp; Budgets'!$B$11:$B$40, 0)), ""))</f>
        <v/>
      </c>
      <c r="L388" s="32"/>
      <c r="S388" s="7" t="str">
        <f t="shared" si="11"/>
        <v/>
      </c>
      <c r="U388" s="7" t="str">
        <f t="shared" si="12"/>
        <v/>
      </c>
      <c r="X388" s="79"/>
      <c r="Z388" s="7" t="str">
        <f>IF($D388="", "", COUNTIF('Categories &amp; Budgets'!$B$11:$B$40, $D388))</f>
        <v/>
      </c>
    </row>
    <row r="389" spans="1:26" x14ac:dyDescent="0.25">
      <c r="A389" s="32"/>
      <c r="B389" s="102"/>
      <c r="C389" s="103"/>
      <c r="D389" s="103"/>
      <c r="E389" s="103"/>
      <c r="F389" s="103"/>
      <c r="G389" s="104"/>
      <c r="H389" s="32"/>
      <c r="I389" s="27" t="str">
        <f>IF($D389="", "", IFERROR(INDEX('Categories &amp; Budgets'!$K$11:$K$40, MATCH($D389, 'Categories &amp; Budgets'!$B$11:$B$40, 0)), ""))</f>
        <v/>
      </c>
      <c r="J389" s="32"/>
      <c r="K389" s="30" t="str">
        <f>IF($D389="", "", IFERROR(INDEX('Categories &amp; Budgets'!$C$11:$C$40, MATCH($D389, 'Categories &amp; Budgets'!$B$11:$B$40, 0)), ""))</f>
        <v/>
      </c>
      <c r="L389" s="32"/>
      <c r="S389" s="7" t="str">
        <f t="shared" si="11"/>
        <v/>
      </c>
      <c r="U389" s="7" t="str">
        <f t="shared" si="12"/>
        <v/>
      </c>
      <c r="X389" s="79"/>
      <c r="Z389" s="7" t="str">
        <f>IF($D389="", "", COUNTIF('Categories &amp; Budgets'!$B$11:$B$40, $D389))</f>
        <v/>
      </c>
    </row>
    <row r="390" spans="1:26" x14ac:dyDescent="0.25">
      <c r="A390" s="32"/>
      <c r="B390" s="102"/>
      <c r="C390" s="103"/>
      <c r="D390" s="103"/>
      <c r="E390" s="103"/>
      <c r="F390" s="103"/>
      <c r="G390" s="104"/>
      <c r="H390" s="32"/>
      <c r="I390" s="27" t="str">
        <f>IF($D390="", "", IFERROR(INDEX('Categories &amp; Budgets'!$K$11:$K$40, MATCH($D390, 'Categories &amp; Budgets'!$B$11:$B$40, 0)), ""))</f>
        <v/>
      </c>
      <c r="J390" s="32"/>
      <c r="K390" s="30" t="str">
        <f>IF($D390="", "", IFERROR(INDEX('Categories &amp; Budgets'!$C$11:$C$40, MATCH($D390, 'Categories &amp; Budgets'!$B$11:$B$40, 0)), ""))</f>
        <v/>
      </c>
      <c r="L390" s="32"/>
      <c r="S390" s="7" t="str">
        <f t="shared" si="11"/>
        <v/>
      </c>
      <c r="U390" s="7" t="str">
        <f t="shared" si="12"/>
        <v/>
      </c>
      <c r="X390" s="79"/>
      <c r="Z390" s="7" t="str">
        <f>IF($D390="", "", COUNTIF('Categories &amp; Budgets'!$B$11:$B$40, $D390))</f>
        <v/>
      </c>
    </row>
    <row r="391" spans="1:26" x14ac:dyDescent="0.25">
      <c r="A391" s="32"/>
      <c r="B391" s="102"/>
      <c r="C391" s="103"/>
      <c r="D391" s="103"/>
      <c r="E391" s="103"/>
      <c r="F391" s="103"/>
      <c r="G391" s="104"/>
      <c r="H391" s="32"/>
      <c r="I391" s="27" t="str">
        <f>IF($D391="", "", IFERROR(INDEX('Categories &amp; Budgets'!$K$11:$K$40, MATCH($D391, 'Categories &amp; Budgets'!$B$11:$B$40, 0)), ""))</f>
        <v/>
      </c>
      <c r="J391" s="32"/>
      <c r="K391" s="30" t="str">
        <f>IF($D391="", "", IFERROR(INDEX('Categories &amp; Budgets'!$C$11:$C$40, MATCH($D391, 'Categories &amp; Budgets'!$B$11:$B$40, 0)), ""))</f>
        <v/>
      </c>
      <c r="L391" s="32"/>
      <c r="S391" s="7" t="str">
        <f t="shared" si="11"/>
        <v/>
      </c>
      <c r="U391" s="7" t="str">
        <f t="shared" si="12"/>
        <v/>
      </c>
      <c r="X391" s="79"/>
      <c r="Z391" s="7" t="str">
        <f>IF($D391="", "", COUNTIF('Categories &amp; Budgets'!$B$11:$B$40, $D391))</f>
        <v/>
      </c>
    </row>
    <row r="392" spans="1:26" x14ac:dyDescent="0.25">
      <c r="A392" s="32"/>
      <c r="B392" s="102"/>
      <c r="C392" s="103"/>
      <c r="D392" s="103"/>
      <c r="E392" s="103"/>
      <c r="F392" s="103"/>
      <c r="G392" s="104"/>
      <c r="H392" s="32"/>
      <c r="I392" s="27" t="str">
        <f>IF($D392="", "", IFERROR(INDEX('Categories &amp; Budgets'!$K$11:$K$40, MATCH($D392, 'Categories &amp; Budgets'!$B$11:$B$40, 0)), ""))</f>
        <v/>
      </c>
      <c r="J392" s="32"/>
      <c r="K392" s="30" t="str">
        <f>IF($D392="", "", IFERROR(INDEX('Categories &amp; Budgets'!$C$11:$C$40, MATCH($D392, 'Categories &amp; Budgets'!$B$11:$B$40, 0)), ""))</f>
        <v/>
      </c>
      <c r="L392" s="32"/>
      <c r="S392" s="7" t="str">
        <f t="shared" si="11"/>
        <v/>
      </c>
      <c r="U392" s="7" t="str">
        <f t="shared" si="12"/>
        <v/>
      </c>
      <c r="X392" s="79"/>
      <c r="Z392" s="7" t="str">
        <f>IF($D392="", "", COUNTIF('Categories &amp; Budgets'!$B$11:$B$40, $D392))</f>
        <v/>
      </c>
    </row>
    <row r="393" spans="1:26" x14ac:dyDescent="0.25">
      <c r="A393" s="32"/>
      <c r="B393" s="102"/>
      <c r="C393" s="103"/>
      <c r="D393" s="103"/>
      <c r="E393" s="103"/>
      <c r="F393" s="103"/>
      <c r="G393" s="104"/>
      <c r="H393" s="32"/>
      <c r="I393" s="27" t="str">
        <f>IF($D393="", "", IFERROR(INDEX('Categories &amp; Budgets'!$K$11:$K$40, MATCH($D393, 'Categories &amp; Budgets'!$B$11:$B$40, 0)), ""))</f>
        <v/>
      </c>
      <c r="J393" s="32"/>
      <c r="K393" s="30" t="str">
        <f>IF($D393="", "", IFERROR(INDEX('Categories &amp; Budgets'!$C$11:$C$40, MATCH($D393, 'Categories &amp; Budgets'!$B$11:$B$40, 0)), ""))</f>
        <v/>
      </c>
      <c r="L393" s="32"/>
      <c r="S393" s="7" t="str">
        <f t="shared" si="11"/>
        <v/>
      </c>
      <c r="U393" s="7" t="str">
        <f t="shared" si="12"/>
        <v/>
      </c>
      <c r="X393" s="79"/>
      <c r="Z393" s="7" t="str">
        <f>IF($D393="", "", COUNTIF('Categories &amp; Budgets'!$B$11:$B$40, $D393))</f>
        <v/>
      </c>
    </row>
    <row r="394" spans="1:26" x14ac:dyDescent="0.25">
      <c r="A394" s="32"/>
      <c r="B394" s="102"/>
      <c r="C394" s="103"/>
      <c r="D394" s="103"/>
      <c r="E394" s="103"/>
      <c r="F394" s="103"/>
      <c r="G394" s="104"/>
      <c r="H394" s="32"/>
      <c r="I394" s="27" t="str">
        <f>IF($D394="", "", IFERROR(INDEX('Categories &amp; Budgets'!$K$11:$K$40, MATCH($D394, 'Categories &amp; Budgets'!$B$11:$B$40, 0)), ""))</f>
        <v/>
      </c>
      <c r="J394" s="32"/>
      <c r="K394" s="30" t="str">
        <f>IF($D394="", "", IFERROR(INDEX('Categories &amp; Budgets'!$C$11:$C$40, MATCH($D394, 'Categories &amp; Budgets'!$B$11:$B$40, 0)), ""))</f>
        <v/>
      </c>
      <c r="L394" s="32"/>
      <c r="S394" s="7" t="str">
        <f t="shared" si="11"/>
        <v/>
      </c>
      <c r="U394" s="7" t="str">
        <f t="shared" si="12"/>
        <v/>
      </c>
      <c r="X394" s="79"/>
      <c r="Z394" s="7" t="str">
        <f>IF($D394="", "", COUNTIF('Categories &amp; Budgets'!$B$11:$B$40, $D394))</f>
        <v/>
      </c>
    </row>
    <row r="395" spans="1:26" x14ac:dyDescent="0.25">
      <c r="A395" s="32"/>
      <c r="B395" s="102"/>
      <c r="C395" s="103"/>
      <c r="D395" s="103"/>
      <c r="E395" s="103"/>
      <c r="F395" s="103"/>
      <c r="G395" s="104"/>
      <c r="H395" s="32"/>
      <c r="I395" s="27" t="str">
        <f>IF($D395="", "", IFERROR(INDEX('Categories &amp; Budgets'!$K$11:$K$40, MATCH($D395, 'Categories &amp; Budgets'!$B$11:$B$40, 0)), ""))</f>
        <v/>
      </c>
      <c r="J395" s="32"/>
      <c r="K395" s="30" t="str">
        <f>IF($D395="", "", IFERROR(INDEX('Categories &amp; Budgets'!$C$11:$C$40, MATCH($D395, 'Categories &amp; Budgets'!$B$11:$B$40, 0)), ""))</f>
        <v/>
      </c>
      <c r="L395" s="32"/>
      <c r="S395" s="7" t="str">
        <f t="shared" si="11"/>
        <v/>
      </c>
      <c r="U395" s="7" t="str">
        <f t="shared" si="12"/>
        <v/>
      </c>
      <c r="X395" s="79"/>
      <c r="Z395" s="7" t="str">
        <f>IF($D395="", "", COUNTIF('Categories &amp; Budgets'!$B$11:$B$40, $D395))</f>
        <v/>
      </c>
    </row>
    <row r="396" spans="1:26" x14ac:dyDescent="0.25">
      <c r="A396" s="32"/>
      <c r="B396" s="102"/>
      <c r="C396" s="103"/>
      <c r="D396" s="103"/>
      <c r="E396" s="103"/>
      <c r="F396" s="103"/>
      <c r="G396" s="104"/>
      <c r="H396" s="32"/>
      <c r="I396" s="27" t="str">
        <f>IF($D396="", "", IFERROR(INDEX('Categories &amp; Budgets'!$K$11:$K$40, MATCH($D396, 'Categories &amp; Budgets'!$B$11:$B$40, 0)), ""))</f>
        <v/>
      </c>
      <c r="J396" s="32"/>
      <c r="K396" s="30" t="str">
        <f>IF($D396="", "", IFERROR(INDEX('Categories &amp; Budgets'!$C$11:$C$40, MATCH($D396, 'Categories &amp; Budgets'!$B$11:$B$40, 0)), ""))</f>
        <v/>
      </c>
      <c r="L396" s="32"/>
      <c r="S396" s="7" t="str">
        <f t="shared" ref="S396:S459" si="13">IF(COUNTIF($B396:$G396, "")=6, "", "X")</f>
        <v/>
      </c>
      <c r="U396" s="7" t="str">
        <f t="shared" ref="U396:U459" si="14">IF($S396="", "", IF($D396="", "X", ""))</f>
        <v/>
      </c>
      <c r="X396" s="79"/>
      <c r="Z396" s="7" t="str">
        <f>IF($D396="", "", COUNTIF('Categories &amp; Budgets'!$B$11:$B$40, $D396))</f>
        <v/>
      </c>
    </row>
    <row r="397" spans="1:26" x14ac:dyDescent="0.25">
      <c r="A397" s="32"/>
      <c r="B397" s="102"/>
      <c r="C397" s="103"/>
      <c r="D397" s="103"/>
      <c r="E397" s="103"/>
      <c r="F397" s="103"/>
      <c r="G397" s="104"/>
      <c r="H397" s="32"/>
      <c r="I397" s="27" t="str">
        <f>IF($D397="", "", IFERROR(INDEX('Categories &amp; Budgets'!$K$11:$K$40, MATCH($D397, 'Categories &amp; Budgets'!$B$11:$B$40, 0)), ""))</f>
        <v/>
      </c>
      <c r="J397" s="32"/>
      <c r="K397" s="30" t="str">
        <f>IF($D397="", "", IFERROR(INDEX('Categories &amp; Budgets'!$C$11:$C$40, MATCH($D397, 'Categories &amp; Budgets'!$B$11:$B$40, 0)), ""))</f>
        <v/>
      </c>
      <c r="L397" s="32"/>
      <c r="S397" s="7" t="str">
        <f t="shared" si="13"/>
        <v/>
      </c>
      <c r="U397" s="7" t="str">
        <f t="shared" si="14"/>
        <v/>
      </c>
      <c r="X397" s="79"/>
      <c r="Z397" s="7" t="str">
        <f>IF($D397="", "", COUNTIF('Categories &amp; Budgets'!$B$11:$B$40, $D397))</f>
        <v/>
      </c>
    </row>
    <row r="398" spans="1:26" x14ac:dyDescent="0.25">
      <c r="A398" s="32"/>
      <c r="B398" s="102"/>
      <c r="C398" s="103"/>
      <c r="D398" s="103"/>
      <c r="E398" s="103"/>
      <c r="F398" s="103"/>
      <c r="G398" s="104"/>
      <c r="H398" s="32"/>
      <c r="I398" s="27" t="str">
        <f>IF($D398="", "", IFERROR(INDEX('Categories &amp; Budgets'!$K$11:$K$40, MATCH($D398, 'Categories &amp; Budgets'!$B$11:$B$40, 0)), ""))</f>
        <v/>
      </c>
      <c r="J398" s="32"/>
      <c r="K398" s="30" t="str">
        <f>IF($D398="", "", IFERROR(INDEX('Categories &amp; Budgets'!$C$11:$C$40, MATCH($D398, 'Categories &amp; Budgets'!$B$11:$B$40, 0)), ""))</f>
        <v/>
      </c>
      <c r="L398" s="32"/>
      <c r="S398" s="7" t="str">
        <f t="shared" si="13"/>
        <v/>
      </c>
      <c r="U398" s="7" t="str">
        <f t="shared" si="14"/>
        <v/>
      </c>
      <c r="X398" s="79"/>
      <c r="Z398" s="7" t="str">
        <f>IF($D398="", "", COUNTIF('Categories &amp; Budgets'!$B$11:$B$40, $D398))</f>
        <v/>
      </c>
    </row>
    <row r="399" spans="1:26" x14ac:dyDescent="0.25">
      <c r="A399" s="32"/>
      <c r="B399" s="102"/>
      <c r="C399" s="103"/>
      <c r="D399" s="103"/>
      <c r="E399" s="103"/>
      <c r="F399" s="103"/>
      <c r="G399" s="104"/>
      <c r="H399" s="32"/>
      <c r="I399" s="27" t="str">
        <f>IF($D399="", "", IFERROR(INDEX('Categories &amp; Budgets'!$K$11:$K$40, MATCH($D399, 'Categories &amp; Budgets'!$B$11:$B$40, 0)), ""))</f>
        <v/>
      </c>
      <c r="J399" s="32"/>
      <c r="K399" s="30" t="str">
        <f>IF($D399="", "", IFERROR(INDEX('Categories &amp; Budgets'!$C$11:$C$40, MATCH($D399, 'Categories &amp; Budgets'!$B$11:$B$40, 0)), ""))</f>
        <v/>
      </c>
      <c r="L399" s="32"/>
      <c r="S399" s="7" t="str">
        <f t="shared" si="13"/>
        <v/>
      </c>
      <c r="U399" s="7" t="str">
        <f t="shared" si="14"/>
        <v/>
      </c>
      <c r="X399" s="79"/>
      <c r="Z399" s="7" t="str">
        <f>IF($D399="", "", COUNTIF('Categories &amp; Budgets'!$B$11:$B$40, $D399))</f>
        <v/>
      </c>
    </row>
    <row r="400" spans="1:26" x14ac:dyDescent="0.25">
      <c r="A400" s="32"/>
      <c r="B400" s="102"/>
      <c r="C400" s="103"/>
      <c r="D400" s="103"/>
      <c r="E400" s="103"/>
      <c r="F400" s="103"/>
      <c r="G400" s="104"/>
      <c r="H400" s="32"/>
      <c r="I400" s="27" t="str">
        <f>IF($D400="", "", IFERROR(INDEX('Categories &amp; Budgets'!$K$11:$K$40, MATCH($D400, 'Categories &amp; Budgets'!$B$11:$B$40, 0)), ""))</f>
        <v/>
      </c>
      <c r="J400" s="32"/>
      <c r="K400" s="30" t="str">
        <f>IF($D400="", "", IFERROR(INDEX('Categories &amp; Budgets'!$C$11:$C$40, MATCH($D400, 'Categories &amp; Budgets'!$B$11:$B$40, 0)), ""))</f>
        <v/>
      </c>
      <c r="L400" s="32"/>
      <c r="S400" s="7" t="str">
        <f t="shared" si="13"/>
        <v/>
      </c>
      <c r="U400" s="7" t="str">
        <f t="shared" si="14"/>
        <v/>
      </c>
      <c r="X400" s="79"/>
      <c r="Z400" s="7" t="str">
        <f>IF($D400="", "", COUNTIF('Categories &amp; Budgets'!$B$11:$B$40, $D400))</f>
        <v/>
      </c>
    </row>
    <row r="401" spans="1:26" x14ac:dyDescent="0.25">
      <c r="A401" s="32"/>
      <c r="B401" s="102"/>
      <c r="C401" s="103"/>
      <c r="D401" s="103"/>
      <c r="E401" s="103"/>
      <c r="F401" s="103"/>
      <c r="G401" s="104"/>
      <c r="H401" s="32"/>
      <c r="I401" s="27" t="str">
        <f>IF($D401="", "", IFERROR(INDEX('Categories &amp; Budgets'!$K$11:$K$40, MATCH($D401, 'Categories &amp; Budgets'!$B$11:$B$40, 0)), ""))</f>
        <v/>
      </c>
      <c r="J401" s="32"/>
      <c r="K401" s="30" t="str">
        <f>IF($D401="", "", IFERROR(INDEX('Categories &amp; Budgets'!$C$11:$C$40, MATCH($D401, 'Categories &amp; Budgets'!$B$11:$B$40, 0)), ""))</f>
        <v/>
      </c>
      <c r="L401" s="32"/>
      <c r="S401" s="7" t="str">
        <f t="shared" si="13"/>
        <v/>
      </c>
      <c r="U401" s="7" t="str">
        <f t="shared" si="14"/>
        <v/>
      </c>
      <c r="X401" s="79"/>
      <c r="Z401" s="7" t="str">
        <f>IF($D401="", "", COUNTIF('Categories &amp; Budgets'!$B$11:$B$40, $D401))</f>
        <v/>
      </c>
    </row>
    <row r="402" spans="1:26" x14ac:dyDescent="0.25">
      <c r="A402" s="32"/>
      <c r="B402" s="102"/>
      <c r="C402" s="103"/>
      <c r="D402" s="103"/>
      <c r="E402" s="103"/>
      <c r="F402" s="103"/>
      <c r="G402" s="104"/>
      <c r="H402" s="32"/>
      <c r="I402" s="27" t="str">
        <f>IF($D402="", "", IFERROR(INDEX('Categories &amp; Budgets'!$K$11:$K$40, MATCH($D402, 'Categories &amp; Budgets'!$B$11:$B$40, 0)), ""))</f>
        <v/>
      </c>
      <c r="J402" s="32"/>
      <c r="K402" s="30" t="str">
        <f>IF($D402="", "", IFERROR(INDEX('Categories &amp; Budgets'!$C$11:$C$40, MATCH($D402, 'Categories &amp; Budgets'!$B$11:$B$40, 0)), ""))</f>
        <v/>
      </c>
      <c r="L402" s="32"/>
      <c r="S402" s="7" t="str">
        <f t="shared" si="13"/>
        <v/>
      </c>
      <c r="U402" s="7" t="str">
        <f t="shared" si="14"/>
        <v/>
      </c>
      <c r="X402" s="79"/>
      <c r="Z402" s="7" t="str">
        <f>IF($D402="", "", COUNTIF('Categories &amp; Budgets'!$B$11:$B$40, $D402))</f>
        <v/>
      </c>
    </row>
    <row r="403" spans="1:26" x14ac:dyDescent="0.25">
      <c r="A403" s="32"/>
      <c r="B403" s="102"/>
      <c r="C403" s="103"/>
      <c r="D403" s="103"/>
      <c r="E403" s="103"/>
      <c r="F403" s="103"/>
      <c r="G403" s="104"/>
      <c r="H403" s="32"/>
      <c r="I403" s="27" t="str">
        <f>IF($D403="", "", IFERROR(INDEX('Categories &amp; Budgets'!$K$11:$K$40, MATCH($D403, 'Categories &amp; Budgets'!$B$11:$B$40, 0)), ""))</f>
        <v/>
      </c>
      <c r="J403" s="32"/>
      <c r="K403" s="30" t="str">
        <f>IF($D403="", "", IFERROR(INDEX('Categories &amp; Budgets'!$C$11:$C$40, MATCH($D403, 'Categories &amp; Budgets'!$B$11:$B$40, 0)), ""))</f>
        <v/>
      </c>
      <c r="L403" s="32"/>
      <c r="S403" s="7" t="str">
        <f t="shared" si="13"/>
        <v/>
      </c>
      <c r="U403" s="7" t="str">
        <f t="shared" si="14"/>
        <v/>
      </c>
      <c r="X403" s="79"/>
      <c r="Z403" s="7" t="str">
        <f>IF($D403="", "", COUNTIF('Categories &amp; Budgets'!$B$11:$B$40, $D403))</f>
        <v/>
      </c>
    </row>
    <row r="404" spans="1:26" x14ac:dyDescent="0.25">
      <c r="A404" s="32"/>
      <c r="B404" s="102"/>
      <c r="C404" s="103"/>
      <c r="D404" s="103"/>
      <c r="E404" s="103"/>
      <c r="F404" s="103"/>
      <c r="G404" s="104"/>
      <c r="H404" s="32"/>
      <c r="I404" s="27" t="str">
        <f>IF($D404="", "", IFERROR(INDEX('Categories &amp; Budgets'!$K$11:$K$40, MATCH($D404, 'Categories &amp; Budgets'!$B$11:$B$40, 0)), ""))</f>
        <v/>
      </c>
      <c r="J404" s="32"/>
      <c r="K404" s="30" t="str">
        <f>IF($D404="", "", IFERROR(INDEX('Categories &amp; Budgets'!$C$11:$C$40, MATCH($D404, 'Categories &amp; Budgets'!$B$11:$B$40, 0)), ""))</f>
        <v/>
      </c>
      <c r="L404" s="32"/>
      <c r="S404" s="7" t="str">
        <f t="shared" si="13"/>
        <v/>
      </c>
      <c r="U404" s="7" t="str">
        <f t="shared" si="14"/>
        <v/>
      </c>
      <c r="X404" s="79"/>
      <c r="Z404" s="7" t="str">
        <f>IF($D404="", "", COUNTIF('Categories &amp; Budgets'!$B$11:$B$40, $D404))</f>
        <v/>
      </c>
    </row>
    <row r="405" spans="1:26" x14ac:dyDescent="0.25">
      <c r="A405" s="32"/>
      <c r="B405" s="102"/>
      <c r="C405" s="103"/>
      <c r="D405" s="103"/>
      <c r="E405" s="103"/>
      <c r="F405" s="103"/>
      <c r="G405" s="104"/>
      <c r="H405" s="32"/>
      <c r="I405" s="27" t="str">
        <f>IF($D405="", "", IFERROR(INDEX('Categories &amp; Budgets'!$K$11:$K$40, MATCH($D405, 'Categories &amp; Budgets'!$B$11:$B$40, 0)), ""))</f>
        <v/>
      </c>
      <c r="J405" s="32"/>
      <c r="K405" s="30" t="str">
        <f>IF($D405="", "", IFERROR(INDEX('Categories &amp; Budgets'!$C$11:$C$40, MATCH($D405, 'Categories &amp; Budgets'!$B$11:$B$40, 0)), ""))</f>
        <v/>
      </c>
      <c r="L405" s="32"/>
      <c r="S405" s="7" t="str">
        <f t="shared" si="13"/>
        <v/>
      </c>
      <c r="U405" s="7" t="str">
        <f t="shared" si="14"/>
        <v/>
      </c>
      <c r="X405" s="79"/>
      <c r="Z405" s="7" t="str">
        <f>IF($D405="", "", COUNTIF('Categories &amp; Budgets'!$B$11:$B$40, $D405))</f>
        <v/>
      </c>
    </row>
    <row r="406" spans="1:26" x14ac:dyDescent="0.25">
      <c r="A406" s="32"/>
      <c r="B406" s="102"/>
      <c r="C406" s="103"/>
      <c r="D406" s="103"/>
      <c r="E406" s="103"/>
      <c r="F406" s="103"/>
      <c r="G406" s="104"/>
      <c r="H406" s="32"/>
      <c r="I406" s="27" t="str">
        <f>IF($D406="", "", IFERROR(INDEX('Categories &amp; Budgets'!$K$11:$K$40, MATCH($D406, 'Categories &amp; Budgets'!$B$11:$B$40, 0)), ""))</f>
        <v/>
      </c>
      <c r="J406" s="32"/>
      <c r="K406" s="30" t="str">
        <f>IF($D406="", "", IFERROR(INDEX('Categories &amp; Budgets'!$C$11:$C$40, MATCH($D406, 'Categories &amp; Budgets'!$B$11:$B$40, 0)), ""))</f>
        <v/>
      </c>
      <c r="L406" s="32"/>
      <c r="S406" s="7" t="str">
        <f t="shared" si="13"/>
        <v/>
      </c>
      <c r="U406" s="7" t="str">
        <f t="shared" si="14"/>
        <v/>
      </c>
      <c r="X406" s="79"/>
      <c r="Z406" s="7" t="str">
        <f>IF($D406="", "", COUNTIF('Categories &amp; Budgets'!$B$11:$B$40, $D406))</f>
        <v/>
      </c>
    </row>
    <row r="407" spans="1:26" x14ac:dyDescent="0.25">
      <c r="A407" s="32"/>
      <c r="B407" s="102"/>
      <c r="C407" s="103"/>
      <c r="D407" s="103"/>
      <c r="E407" s="103"/>
      <c r="F407" s="103"/>
      <c r="G407" s="104"/>
      <c r="H407" s="32"/>
      <c r="I407" s="27" t="str">
        <f>IF($D407="", "", IFERROR(INDEX('Categories &amp; Budgets'!$K$11:$K$40, MATCH($D407, 'Categories &amp; Budgets'!$B$11:$B$40, 0)), ""))</f>
        <v/>
      </c>
      <c r="J407" s="32"/>
      <c r="K407" s="30" t="str">
        <f>IF($D407="", "", IFERROR(INDEX('Categories &amp; Budgets'!$C$11:$C$40, MATCH($D407, 'Categories &amp; Budgets'!$B$11:$B$40, 0)), ""))</f>
        <v/>
      </c>
      <c r="L407" s="32"/>
      <c r="S407" s="7" t="str">
        <f t="shared" si="13"/>
        <v/>
      </c>
      <c r="U407" s="7" t="str">
        <f t="shared" si="14"/>
        <v/>
      </c>
      <c r="X407" s="79"/>
      <c r="Z407" s="7" t="str">
        <f>IF($D407="", "", COUNTIF('Categories &amp; Budgets'!$B$11:$B$40, $D407))</f>
        <v/>
      </c>
    </row>
    <row r="408" spans="1:26" x14ac:dyDescent="0.25">
      <c r="A408" s="32"/>
      <c r="B408" s="102"/>
      <c r="C408" s="103"/>
      <c r="D408" s="103"/>
      <c r="E408" s="103"/>
      <c r="F408" s="103"/>
      <c r="G408" s="104"/>
      <c r="H408" s="32"/>
      <c r="I408" s="27" t="str">
        <f>IF($D408="", "", IFERROR(INDEX('Categories &amp; Budgets'!$K$11:$K$40, MATCH($D408, 'Categories &amp; Budgets'!$B$11:$B$40, 0)), ""))</f>
        <v/>
      </c>
      <c r="J408" s="32"/>
      <c r="K408" s="30" t="str">
        <f>IF($D408="", "", IFERROR(INDEX('Categories &amp; Budgets'!$C$11:$C$40, MATCH($D408, 'Categories &amp; Budgets'!$B$11:$B$40, 0)), ""))</f>
        <v/>
      </c>
      <c r="L408" s="32"/>
      <c r="S408" s="7" t="str">
        <f t="shared" si="13"/>
        <v/>
      </c>
      <c r="U408" s="7" t="str">
        <f t="shared" si="14"/>
        <v/>
      </c>
      <c r="X408" s="79"/>
      <c r="Z408" s="7" t="str">
        <f>IF($D408="", "", COUNTIF('Categories &amp; Budgets'!$B$11:$B$40, $D408))</f>
        <v/>
      </c>
    </row>
    <row r="409" spans="1:26" x14ac:dyDescent="0.25">
      <c r="A409" s="32"/>
      <c r="B409" s="102"/>
      <c r="C409" s="103"/>
      <c r="D409" s="103"/>
      <c r="E409" s="103"/>
      <c r="F409" s="103"/>
      <c r="G409" s="104"/>
      <c r="H409" s="32"/>
      <c r="I409" s="27" t="str">
        <f>IF($D409="", "", IFERROR(INDEX('Categories &amp; Budgets'!$K$11:$K$40, MATCH($D409, 'Categories &amp; Budgets'!$B$11:$B$40, 0)), ""))</f>
        <v/>
      </c>
      <c r="J409" s="32"/>
      <c r="K409" s="30" t="str">
        <f>IF($D409="", "", IFERROR(INDEX('Categories &amp; Budgets'!$C$11:$C$40, MATCH($D409, 'Categories &amp; Budgets'!$B$11:$B$40, 0)), ""))</f>
        <v/>
      </c>
      <c r="L409" s="32"/>
      <c r="S409" s="7" t="str">
        <f t="shared" si="13"/>
        <v/>
      </c>
      <c r="U409" s="7" t="str">
        <f t="shared" si="14"/>
        <v/>
      </c>
      <c r="X409" s="79"/>
      <c r="Z409" s="7" t="str">
        <f>IF($D409="", "", COUNTIF('Categories &amp; Budgets'!$B$11:$B$40, $D409))</f>
        <v/>
      </c>
    </row>
    <row r="410" spans="1:26" x14ac:dyDescent="0.25">
      <c r="A410" s="32"/>
      <c r="B410" s="102"/>
      <c r="C410" s="103"/>
      <c r="D410" s="103"/>
      <c r="E410" s="103"/>
      <c r="F410" s="103"/>
      <c r="G410" s="104"/>
      <c r="H410" s="32"/>
      <c r="I410" s="27" t="str">
        <f>IF($D410="", "", IFERROR(INDEX('Categories &amp; Budgets'!$K$11:$K$40, MATCH($D410, 'Categories &amp; Budgets'!$B$11:$B$40, 0)), ""))</f>
        <v/>
      </c>
      <c r="J410" s="32"/>
      <c r="K410" s="30" t="str">
        <f>IF($D410="", "", IFERROR(INDEX('Categories &amp; Budgets'!$C$11:$C$40, MATCH($D410, 'Categories &amp; Budgets'!$B$11:$B$40, 0)), ""))</f>
        <v/>
      </c>
      <c r="L410" s="32"/>
      <c r="S410" s="7" t="str">
        <f t="shared" si="13"/>
        <v/>
      </c>
      <c r="U410" s="7" t="str">
        <f t="shared" si="14"/>
        <v/>
      </c>
      <c r="X410" s="79"/>
      <c r="Z410" s="7" t="str">
        <f>IF($D410="", "", COUNTIF('Categories &amp; Budgets'!$B$11:$B$40, $D410))</f>
        <v/>
      </c>
    </row>
    <row r="411" spans="1:26" x14ac:dyDescent="0.25">
      <c r="A411" s="32"/>
      <c r="B411" s="102"/>
      <c r="C411" s="103"/>
      <c r="D411" s="103"/>
      <c r="E411" s="103"/>
      <c r="F411" s="103"/>
      <c r="G411" s="104"/>
      <c r="H411" s="32"/>
      <c r="I411" s="27" t="str">
        <f>IF($D411="", "", IFERROR(INDEX('Categories &amp; Budgets'!$K$11:$K$40, MATCH($D411, 'Categories &amp; Budgets'!$B$11:$B$40, 0)), ""))</f>
        <v/>
      </c>
      <c r="J411" s="32"/>
      <c r="K411" s="30" t="str">
        <f>IF($D411="", "", IFERROR(INDEX('Categories &amp; Budgets'!$C$11:$C$40, MATCH($D411, 'Categories &amp; Budgets'!$B$11:$B$40, 0)), ""))</f>
        <v/>
      </c>
      <c r="L411" s="32"/>
      <c r="S411" s="7" t="str">
        <f t="shared" si="13"/>
        <v/>
      </c>
      <c r="U411" s="7" t="str">
        <f t="shared" si="14"/>
        <v/>
      </c>
      <c r="X411" s="79"/>
      <c r="Z411" s="7" t="str">
        <f>IF($D411="", "", COUNTIF('Categories &amp; Budgets'!$B$11:$B$40, $D411))</f>
        <v/>
      </c>
    </row>
    <row r="412" spans="1:26" x14ac:dyDescent="0.25">
      <c r="A412" s="32"/>
      <c r="B412" s="102"/>
      <c r="C412" s="103"/>
      <c r="D412" s="103"/>
      <c r="E412" s="103"/>
      <c r="F412" s="103"/>
      <c r="G412" s="104"/>
      <c r="H412" s="32"/>
      <c r="I412" s="27" t="str">
        <f>IF($D412="", "", IFERROR(INDEX('Categories &amp; Budgets'!$K$11:$K$40, MATCH($D412, 'Categories &amp; Budgets'!$B$11:$B$40, 0)), ""))</f>
        <v/>
      </c>
      <c r="J412" s="32"/>
      <c r="K412" s="30" t="str">
        <f>IF($D412="", "", IFERROR(INDEX('Categories &amp; Budgets'!$C$11:$C$40, MATCH($D412, 'Categories &amp; Budgets'!$B$11:$B$40, 0)), ""))</f>
        <v/>
      </c>
      <c r="L412" s="32"/>
      <c r="S412" s="7" t="str">
        <f t="shared" si="13"/>
        <v/>
      </c>
      <c r="U412" s="7" t="str">
        <f t="shared" si="14"/>
        <v/>
      </c>
      <c r="X412" s="79"/>
      <c r="Z412" s="7" t="str">
        <f>IF($D412="", "", COUNTIF('Categories &amp; Budgets'!$B$11:$B$40, $D412))</f>
        <v/>
      </c>
    </row>
    <row r="413" spans="1:26" x14ac:dyDescent="0.25">
      <c r="A413" s="32"/>
      <c r="B413" s="102"/>
      <c r="C413" s="103"/>
      <c r="D413" s="103"/>
      <c r="E413" s="103"/>
      <c r="F413" s="103"/>
      <c r="G413" s="104"/>
      <c r="H413" s="32"/>
      <c r="I413" s="27" t="str">
        <f>IF($D413="", "", IFERROR(INDEX('Categories &amp; Budgets'!$K$11:$K$40, MATCH($D413, 'Categories &amp; Budgets'!$B$11:$B$40, 0)), ""))</f>
        <v/>
      </c>
      <c r="J413" s="32"/>
      <c r="K413" s="30" t="str">
        <f>IF($D413="", "", IFERROR(INDEX('Categories &amp; Budgets'!$C$11:$C$40, MATCH($D413, 'Categories &amp; Budgets'!$B$11:$B$40, 0)), ""))</f>
        <v/>
      </c>
      <c r="L413" s="32"/>
      <c r="S413" s="7" t="str">
        <f t="shared" si="13"/>
        <v/>
      </c>
      <c r="U413" s="7" t="str">
        <f t="shared" si="14"/>
        <v/>
      </c>
      <c r="X413" s="79"/>
      <c r="Z413" s="7" t="str">
        <f>IF($D413="", "", COUNTIF('Categories &amp; Budgets'!$B$11:$B$40, $D413))</f>
        <v/>
      </c>
    </row>
    <row r="414" spans="1:26" x14ac:dyDescent="0.25">
      <c r="A414" s="32"/>
      <c r="B414" s="102"/>
      <c r="C414" s="103"/>
      <c r="D414" s="103"/>
      <c r="E414" s="103"/>
      <c r="F414" s="103"/>
      <c r="G414" s="104"/>
      <c r="H414" s="32"/>
      <c r="I414" s="27" t="str">
        <f>IF($D414="", "", IFERROR(INDEX('Categories &amp; Budgets'!$K$11:$K$40, MATCH($D414, 'Categories &amp; Budgets'!$B$11:$B$40, 0)), ""))</f>
        <v/>
      </c>
      <c r="J414" s="32"/>
      <c r="K414" s="30" t="str">
        <f>IF($D414="", "", IFERROR(INDEX('Categories &amp; Budgets'!$C$11:$C$40, MATCH($D414, 'Categories &amp; Budgets'!$B$11:$B$40, 0)), ""))</f>
        <v/>
      </c>
      <c r="L414" s="32"/>
      <c r="S414" s="7" t="str">
        <f t="shared" si="13"/>
        <v/>
      </c>
      <c r="U414" s="7" t="str">
        <f t="shared" si="14"/>
        <v/>
      </c>
      <c r="X414" s="79"/>
      <c r="Z414" s="7" t="str">
        <f>IF($D414="", "", COUNTIF('Categories &amp; Budgets'!$B$11:$B$40, $D414))</f>
        <v/>
      </c>
    </row>
    <row r="415" spans="1:26" x14ac:dyDescent="0.25">
      <c r="A415" s="32"/>
      <c r="B415" s="102"/>
      <c r="C415" s="103"/>
      <c r="D415" s="103"/>
      <c r="E415" s="103"/>
      <c r="F415" s="103"/>
      <c r="G415" s="104"/>
      <c r="H415" s="32"/>
      <c r="I415" s="27" t="str">
        <f>IF($D415="", "", IFERROR(INDEX('Categories &amp; Budgets'!$K$11:$K$40, MATCH($D415, 'Categories &amp; Budgets'!$B$11:$B$40, 0)), ""))</f>
        <v/>
      </c>
      <c r="J415" s="32"/>
      <c r="K415" s="30" t="str">
        <f>IF($D415="", "", IFERROR(INDEX('Categories &amp; Budgets'!$C$11:$C$40, MATCH($D415, 'Categories &amp; Budgets'!$B$11:$B$40, 0)), ""))</f>
        <v/>
      </c>
      <c r="L415" s="32"/>
      <c r="S415" s="7" t="str">
        <f t="shared" si="13"/>
        <v/>
      </c>
      <c r="U415" s="7" t="str">
        <f t="shared" si="14"/>
        <v/>
      </c>
      <c r="X415" s="79"/>
      <c r="Z415" s="7" t="str">
        <f>IF($D415="", "", COUNTIF('Categories &amp; Budgets'!$B$11:$B$40, $D415))</f>
        <v/>
      </c>
    </row>
    <row r="416" spans="1:26" x14ac:dyDescent="0.25">
      <c r="A416" s="32"/>
      <c r="B416" s="102"/>
      <c r="C416" s="103"/>
      <c r="D416" s="103"/>
      <c r="E416" s="103"/>
      <c r="F416" s="103"/>
      <c r="G416" s="104"/>
      <c r="H416" s="32"/>
      <c r="I416" s="27" t="str">
        <f>IF($D416="", "", IFERROR(INDEX('Categories &amp; Budgets'!$K$11:$K$40, MATCH($D416, 'Categories &amp; Budgets'!$B$11:$B$40, 0)), ""))</f>
        <v/>
      </c>
      <c r="J416" s="32"/>
      <c r="K416" s="30" t="str">
        <f>IF($D416="", "", IFERROR(INDEX('Categories &amp; Budgets'!$C$11:$C$40, MATCH($D416, 'Categories &amp; Budgets'!$B$11:$B$40, 0)), ""))</f>
        <v/>
      </c>
      <c r="L416" s="32"/>
      <c r="S416" s="7" t="str">
        <f t="shared" si="13"/>
        <v/>
      </c>
      <c r="U416" s="7" t="str">
        <f t="shared" si="14"/>
        <v/>
      </c>
      <c r="X416" s="79"/>
      <c r="Z416" s="7" t="str">
        <f>IF($D416="", "", COUNTIF('Categories &amp; Budgets'!$B$11:$B$40, $D416))</f>
        <v/>
      </c>
    </row>
    <row r="417" spans="1:26" x14ac:dyDescent="0.25">
      <c r="A417" s="32"/>
      <c r="B417" s="102"/>
      <c r="C417" s="103"/>
      <c r="D417" s="103"/>
      <c r="E417" s="103"/>
      <c r="F417" s="103"/>
      <c r="G417" s="104"/>
      <c r="H417" s="32"/>
      <c r="I417" s="27" t="str">
        <f>IF($D417="", "", IFERROR(INDEX('Categories &amp; Budgets'!$K$11:$K$40, MATCH($D417, 'Categories &amp; Budgets'!$B$11:$B$40, 0)), ""))</f>
        <v/>
      </c>
      <c r="J417" s="32"/>
      <c r="K417" s="30" t="str">
        <f>IF($D417="", "", IFERROR(INDEX('Categories &amp; Budgets'!$C$11:$C$40, MATCH($D417, 'Categories &amp; Budgets'!$B$11:$B$40, 0)), ""))</f>
        <v/>
      </c>
      <c r="L417" s="32"/>
      <c r="S417" s="7" t="str">
        <f t="shared" si="13"/>
        <v/>
      </c>
      <c r="U417" s="7" t="str">
        <f t="shared" si="14"/>
        <v/>
      </c>
      <c r="X417" s="79"/>
      <c r="Z417" s="7" t="str">
        <f>IF($D417="", "", COUNTIF('Categories &amp; Budgets'!$B$11:$B$40, $D417))</f>
        <v/>
      </c>
    </row>
    <row r="418" spans="1:26" x14ac:dyDescent="0.25">
      <c r="A418" s="32"/>
      <c r="B418" s="102"/>
      <c r="C418" s="103"/>
      <c r="D418" s="103"/>
      <c r="E418" s="103"/>
      <c r="F418" s="103"/>
      <c r="G418" s="104"/>
      <c r="H418" s="32"/>
      <c r="I418" s="27" t="str">
        <f>IF($D418="", "", IFERROR(INDEX('Categories &amp; Budgets'!$K$11:$K$40, MATCH($D418, 'Categories &amp; Budgets'!$B$11:$B$40, 0)), ""))</f>
        <v/>
      </c>
      <c r="J418" s="32"/>
      <c r="K418" s="30" t="str">
        <f>IF($D418="", "", IFERROR(INDEX('Categories &amp; Budgets'!$C$11:$C$40, MATCH($D418, 'Categories &amp; Budgets'!$B$11:$B$40, 0)), ""))</f>
        <v/>
      </c>
      <c r="L418" s="32"/>
      <c r="S418" s="7" t="str">
        <f t="shared" si="13"/>
        <v/>
      </c>
      <c r="U418" s="7" t="str">
        <f t="shared" si="14"/>
        <v/>
      </c>
      <c r="X418" s="79"/>
      <c r="Z418" s="7" t="str">
        <f>IF($D418="", "", COUNTIF('Categories &amp; Budgets'!$B$11:$B$40, $D418))</f>
        <v/>
      </c>
    </row>
    <row r="419" spans="1:26" x14ac:dyDescent="0.25">
      <c r="A419" s="32"/>
      <c r="B419" s="102"/>
      <c r="C419" s="103"/>
      <c r="D419" s="103"/>
      <c r="E419" s="103"/>
      <c r="F419" s="103"/>
      <c r="G419" s="104"/>
      <c r="H419" s="32"/>
      <c r="I419" s="27" t="str">
        <f>IF($D419="", "", IFERROR(INDEX('Categories &amp; Budgets'!$K$11:$K$40, MATCH($D419, 'Categories &amp; Budgets'!$B$11:$B$40, 0)), ""))</f>
        <v/>
      </c>
      <c r="J419" s="32"/>
      <c r="K419" s="30" t="str">
        <f>IF($D419="", "", IFERROR(INDEX('Categories &amp; Budgets'!$C$11:$C$40, MATCH($D419, 'Categories &amp; Budgets'!$B$11:$B$40, 0)), ""))</f>
        <v/>
      </c>
      <c r="L419" s="32"/>
      <c r="S419" s="7" t="str">
        <f t="shared" si="13"/>
        <v/>
      </c>
      <c r="U419" s="7" t="str">
        <f t="shared" si="14"/>
        <v/>
      </c>
      <c r="X419" s="79"/>
      <c r="Z419" s="7" t="str">
        <f>IF($D419="", "", COUNTIF('Categories &amp; Budgets'!$B$11:$B$40, $D419))</f>
        <v/>
      </c>
    </row>
    <row r="420" spans="1:26" x14ac:dyDescent="0.25">
      <c r="A420" s="32"/>
      <c r="B420" s="102"/>
      <c r="C420" s="103"/>
      <c r="D420" s="103"/>
      <c r="E420" s="103"/>
      <c r="F420" s="103"/>
      <c r="G420" s="104"/>
      <c r="H420" s="32"/>
      <c r="I420" s="27" t="str">
        <f>IF($D420="", "", IFERROR(INDEX('Categories &amp; Budgets'!$K$11:$K$40, MATCH($D420, 'Categories &amp; Budgets'!$B$11:$B$40, 0)), ""))</f>
        <v/>
      </c>
      <c r="J420" s="32"/>
      <c r="K420" s="30" t="str">
        <f>IF($D420="", "", IFERROR(INDEX('Categories &amp; Budgets'!$C$11:$C$40, MATCH($D420, 'Categories &amp; Budgets'!$B$11:$B$40, 0)), ""))</f>
        <v/>
      </c>
      <c r="L420" s="32"/>
      <c r="S420" s="7" t="str">
        <f t="shared" si="13"/>
        <v/>
      </c>
      <c r="U420" s="7" t="str">
        <f t="shared" si="14"/>
        <v/>
      </c>
      <c r="X420" s="79"/>
      <c r="Z420" s="7" t="str">
        <f>IF($D420="", "", COUNTIF('Categories &amp; Budgets'!$B$11:$B$40, $D420))</f>
        <v/>
      </c>
    </row>
    <row r="421" spans="1:26" x14ac:dyDescent="0.25">
      <c r="A421" s="32"/>
      <c r="B421" s="102"/>
      <c r="C421" s="103"/>
      <c r="D421" s="103"/>
      <c r="E421" s="103"/>
      <c r="F421" s="103"/>
      <c r="G421" s="104"/>
      <c r="H421" s="32"/>
      <c r="I421" s="27" t="str">
        <f>IF($D421="", "", IFERROR(INDEX('Categories &amp; Budgets'!$K$11:$K$40, MATCH($D421, 'Categories &amp; Budgets'!$B$11:$B$40, 0)), ""))</f>
        <v/>
      </c>
      <c r="J421" s="32"/>
      <c r="K421" s="30" t="str">
        <f>IF($D421="", "", IFERROR(INDEX('Categories &amp; Budgets'!$C$11:$C$40, MATCH($D421, 'Categories &amp; Budgets'!$B$11:$B$40, 0)), ""))</f>
        <v/>
      </c>
      <c r="L421" s="32"/>
      <c r="S421" s="7" t="str">
        <f t="shared" si="13"/>
        <v/>
      </c>
      <c r="U421" s="7" t="str">
        <f t="shared" si="14"/>
        <v/>
      </c>
      <c r="X421" s="79"/>
      <c r="Z421" s="7" t="str">
        <f>IF($D421="", "", COUNTIF('Categories &amp; Budgets'!$B$11:$B$40, $D421))</f>
        <v/>
      </c>
    </row>
    <row r="422" spans="1:26" x14ac:dyDescent="0.25">
      <c r="A422" s="32"/>
      <c r="B422" s="102"/>
      <c r="C422" s="103"/>
      <c r="D422" s="103"/>
      <c r="E422" s="103"/>
      <c r="F422" s="103"/>
      <c r="G422" s="104"/>
      <c r="H422" s="32"/>
      <c r="I422" s="27" t="str">
        <f>IF($D422="", "", IFERROR(INDEX('Categories &amp; Budgets'!$K$11:$K$40, MATCH($D422, 'Categories &amp; Budgets'!$B$11:$B$40, 0)), ""))</f>
        <v/>
      </c>
      <c r="J422" s="32"/>
      <c r="K422" s="30" t="str">
        <f>IF($D422="", "", IFERROR(INDEX('Categories &amp; Budgets'!$C$11:$C$40, MATCH($D422, 'Categories &amp; Budgets'!$B$11:$B$40, 0)), ""))</f>
        <v/>
      </c>
      <c r="L422" s="32"/>
      <c r="S422" s="7" t="str">
        <f t="shared" si="13"/>
        <v/>
      </c>
      <c r="U422" s="7" t="str">
        <f t="shared" si="14"/>
        <v/>
      </c>
      <c r="X422" s="79"/>
      <c r="Z422" s="7" t="str">
        <f>IF($D422="", "", COUNTIF('Categories &amp; Budgets'!$B$11:$B$40, $D422))</f>
        <v/>
      </c>
    </row>
    <row r="423" spans="1:26" x14ac:dyDescent="0.25">
      <c r="A423" s="32"/>
      <c r="B423" s="102"/>
      <c r="C423" s="103"/>
      <c r="D423" s="103"/>
      <c r="E423" s="103"/>
      <c r="F423" s="103"/>
      <c r="G423" s="104"/>
      <c r="H423" s="32"/>
      <c r="I423" s="27" t="str">
        <f>IF($D423="", "", IFERROR(INDEX('Categories &amp; Budgets'!$K$11:$K$40, MATCH($D423, 'Categories &amp; Budgets'!$B$11:$B$40, 0)), ""))</f>
        <v/>
      </c>
      <c r="J423" s="32"/>
      <c r="K423" s="30" t="str">
        <f>IF($D423="", "", IFERROR(INDEX('Categories &amp; Budgets'!$C$11:$C$40, MATCH($D423, 'Categories &amp; Budgets'!$B$11:$B$40, 0)), ""))</f>
        <v/>
      </c>
      <c r="L423" s="32"/>
      <c r="S423" s="7" t="str">
        <f t="shared" si="13"/>
        <v/>
      </c>
      <c r="U423" s="7" t="str">
        <f t="shared" si="14"/>
        <v/>
      </c>
      <c r="X423" s="79"/>
      <c r="Z423" s="7" t="str">
        <f>IF($D423="", "", COUNTIF('Categories &amp; Budgets'!$B$11:$B$40, $D423))</f>
        <v/>
      </c>
    </row>
    <row r="424" spans="1:26" x14ac:dyDescent="0.25">
      <c r="A424" s="32"/>
      <c r="B424" s="102"/>
      <c r="C424" s="103"/>
      <c r="D424" s="103"/>
      <c r="E424" s="103"/>
      <c r="F424" s="103"/>
      <c r="G424" s="104"/>
      <c r="H424" s="32"/>
      <c r="I424" s="27" t="str">
        <f>IF($D424="", "", IFERROR(INDEX('Categories &amp; Budgets'!$K$11:$K$40, MATCH($D424, 'Categories &amp; Budgets'!$B$11:$B$40, 0)), ""))</f>
        <v/>
      </c>
      <c r="J424" s="32"/>
      <c r="K424" s="30" t="str">
        <f>IF($D424="", "", IFERROR(INDEX('Categories &amp; Budgets'!$C$11:$C$40, MATCH($D424, 'Categories &amp; Budgets'!$B$11:$B$40, 0)), ""))</f>
        <v/>
      </c>
      <c r="L424" s="32"/>
      <c r="S424" s="7" t="str">
        <f t="shared" si="13"/>
        <v/>
      </c>
      <c r="U424" s="7" t="str">
        <f t="shared" si="14"/>
        <v/>
      </c>
      <c r="X424" s="79"/>
      <c r="Z424" s="7" t="str">
        <f>IF($D424="", "", COUNTIF('Categories &amp; Budgets'!$B$11:$B$40, $D424))</f>
        <v/>
      </c>
    </row>
    <row r="425" spans="1:26" x14ac:dyDescent="0.25">
      <c r="A425" s="32"/>
      <c r="B425" s="102"/>
      <c r="C425" s="103"/>
      <c r="D425" s="103"/>
      <c r="E425" s="103"/>
      <c r="F425" s="103"/>
      <c r="G425" s="104"/>
      <c r="H425" s="32"/>
      <c r="I425" s="27" t="str">
        <f>IF($D425="", "", IFERROR(INDEX('Categories &amp; Budgets'!$K$11:$K$40, MATCH($D425, 'Categories &amp; Budgets'!$B$11:$B$40, 0)), ""))</f>
        <v/>
      </c>
      <c r="J425" s="32"/>
      <c r="K425" s="30" t="str">
        <f>IF($D425="", "", IFERROR(INDEX('Categories &amp; Budgets'!$C$11:$C$40, MATCH($D425, 'Categories &amp; Budgets'!$B$11:$B$40, 0)), ""))</f>
        <v/>
      </c>
      <c r="L425" s="32"/>
      <c r="S425" s="7" t="str">
        <f t="shared" si="13"/>
        <v/>
      </c>
      <c r="U425" s="7" t="str">
        <f t="shared" si="14"/>
        <v/>
      </c>
      <c r="X425" s="79"/>
      <c r="Z425" s="7" t="str">
        <f>IF($D425="", "", COUNTIF('Categories &amp; Budgets'!$B$11:$B$40, $D425))</f>
        <v/>
      </c>
    </row>
    <row r="426" spans="1:26" x14ac:dyDescent="0.25">
      <c r="A426" s="32"/>
      <c r="B426" s="102"/>
      <c r="C426" s="103"/>
      <c r="D426" s="103"/>
      <c r="E426" s="103"/>
      <c r="F426" s="103"/>
      <c r="G426" s="104"/>
      <c r="H426" s="32"/>
      <c r="I426" s="27" t="str">
        <f>IF($D426="", "", IFERROR(INDEX('Categories &amp; Budgets'!$K$11:$K$40, MATCH($D426, 'Categories &amp; Budgets'!$B$11:$B$40, 0)), ""))</f>
        <v/>
      </c>
      <c r="J426" s="32"/>
      <c r="K426" s="30" t="str">
        <f>IF($D426="", "", IFERROR(INDEX('Categories &amp; Budgets'!$C$11:$C$40, MATCH($D426, 'Categories &amp; Budgets'!$B$11:$B$40, 0)), ""))</f>
        <v/>
      </c>
      <c r="L426" s="32"/>
      <c r="S426" s="7" t="str">
        <f t="shared" si="13"/>
        <v/>
      </c>
      <c r="U426" s="7" t="str">
        <f t="shared" si="14"/>
        <v/>
      </c>
      <c r="X426" s="79"/>
      <c r="Z426" s="7" t="str">
        <f>IF($D426="", "", COUNTIF('Categories &amp; Budgets'!$B$11:$B$40, $D426))</f>
        <v/>
      </c>
    </row>
    <row r="427" spans="1:26" x14ac:dyDescent="0.25">
      <c r="A427" s="32"/>
      <c r="B427" s="102"/>
      <c r="C427" s="103"/>
      <c r="D427" s="103"/>
      <c r="E427" s="103"/>
      <c r="F427" s="103"/>
      <c r="G427" s="104"/>
      <c r="H427" s="32"/>
      <c r="I427" s="27" t="str">
        <f>IF($D427="", "", IFERROR(INDEX('Categories &amp; Budgets'!$K$11:$K$40, MATCH($D427, 'Categories &amp; Budgets'!$B$11:$B$40, 0)), ""))</f>
        <v/>
      </c>
      <c r="J427" s="32"/>
      <c r="K427" s="30" t="str">
        <f>IF($D427="", "", IFERROR(INDEX('Categories &amp; Budgets'!$C$11:$C$40, MATCH($D427, 'Categories &amp; Budgets'!$B$11:$B$40, 0)), ""))</f>
        <v/>
      </c>
      <c r="L427" s="32"/>
      <c r="S427" s="7" t="str">
        <f t="shared" si="13"/>
        <v/>
      </c>
      <c r="U427" s="7" t="str">
        <f t="shared" si="14"/>
        <v/>
      </c>
      <c r="X427" s="79"/>
      <c r="Z427" s="7" t="str">
        <f>IF($D427="", "", COUNTIF('Categories &amp; Budgets'!$B$11:$B$40, $D427))</f>
        <v/>
      </c>
    </row>
    <row r="428" spans="1:26" x14ac:dyDescent="0.25">
      <c r="A428" s="32"/>
      <c r="B428" s="102"/>
      <c r="C428" s="103"/>
      <c r="D428" s="103"/>
      <c r="E428" s="103"/>
      <c r="F428" s="103"/>
      <c r="G428" s="104"/>
      <c r="H428" s="32"/>
      <c r="I428" s="27" t="str">
        <f>IF($D428="", "", IFERROR(INDEX('Categories &amp; Budgets'!$K$11:$K$40, MATCH($D428, 'Categories &amp; Budgets'!$B$11:$B$40, 0)), ""))</f>
        <v/>
      </c>
      <c r="J428" s="32"/>
      <c r="K428" s="30" t="str">
        <f>IF($D428="", "", IFERROR(INDEX('Categories &amp; Budgets'!$C$11:$C$40, MATCH($D428, 'Categories &amp; Budgets'!$B$11:$B$40, 0)), ""))</f>
        <v/>
      </c>
      <c r="L428" s="32"/>
      <c r="S428" s="7" t="str">
        <f t="shared" si="13"/>
        <v/>
      </c>
      <c r="U428" s="7" t="str">
        <f t="shared" si="14"/>
        <v/>
      </c>
      <c r="X428" s="79"/>
      <c r="Z428" s="7" t="str">
        <f>IF($D428="", "", COUNTIF('Categories &amp; Budgets'!$B$11:$B$40, $D428))</f>
        <v/>
      </c>
    </row>
    <row r="429" spans="1:26" x14ac:dyDescent="0.25">
      <c r="A429" s="32"/>
      <c r="B429" s="102"/>
      <c r="C429" s="103"/>
      <c r="D429" s="103"/>
      <c r="E429" s="103"/>
      <c r="F429" s="103"/>
      <c r="G429" s="104"/>
      <c r="H429" s="32"/>
      <c r="I429" s="27" t="str">
        <f>IF($D429="", "", IFERROR(INDEX('Categories &amp; Budgets'!$K$11:$K$40, MATCH($D429, 'Categories &amp; Budgets'!$B$11:$B$40, 0)), ""))</f>
        <v/>
      </c>
      <c r="J429" s="32"/>
      <c r="K429" s="30" t="str">
        <f>IF($D429="", "", IFERROR(INDEX('Categories &amp; Budgets'!$C$11:$C$40, MATCH($D429, 'Categories &amp; Budgets'!$B$11:$B$40, 0)), ""))</f>
        <v/>
      </c>
      <c r="L429" s="32"/>
      <c r="S429" s="7" t="str">
        <f t="shared" si="13"/>
        <v/>
      </c>
      <c r="U429" s="7" t="str">
        <f t="shared" si="14"/>
        <v/>
      </c>
      <c r="X429" s="79"/>
      <c r="Z429" s="7" t="str">
        <f>IF($D429="", "", COUNTIF('Categories &amp; Budgets'!$B$11:$B$40, $D429))</f>
        <v/>
      </c>
    </row>
    <row r="430" spans="1:26" x14ac:dyDescent="0.25">
      <c r="A430" s="32"/>
      <c r="B430" s="102"/>
      <c r="C430" s="103"/>
      <c r="D430" s="103"/>
      <c r="E430" s="103"/>
      <c r="F430" s="103"/>
      <c r="G430" s="104"/>
      <c r="H430" s="32"/>
      <c r="I430" s="27" t="str">
        <f>IF($D430="", "", IFERROR(INDEX('Categories &amp; Budgets'!$K$11:$K$40, MATCH($D430, 'Categories &amp; Budgets'!$B$11:$B$40, 0)), ""))</f>
        <v/>
      </c>
      <c r="J430" s="32"/>
      <c r="K430" s="30" t="str">
        <f>IF($D430="", "", IFERROR(INDEX('Categories &amp; Budgets'!$C$11:$C$40, MATCH($D430, 'Categories &amp; Budgets'!$B$11:$B$40, 0)), ""))</f>
        <v/>
      </c>
      <c r="L430" s="32"/>
      <c r="S430" s="7" t="str">
        <f t="shared" si="13"/>
        <v/>
      </c>
      <c r="U430" s="7" t="str">
        <f t="shared" si="14"/>
        <v/>
      </c>
      <c r="X430" s="79"/>
      <c r="Z430" s="7" t="str">
        <f>IF($D430="", "", COUNTIF('Categories &amp; Budgets'!$B$11:$B$40, $D430))</f>
        <v/>
      </c>
    </row>
    <row r="431" spans="1:26" x14ac:dyDescent="0.25">
      <c r="A431" s="32"/>
      <c r="B431" s="102"/>
      <c r="C431" s="103"/>
      <c r="D431" s="103"/>
      <c r="E431" s="103"/>
      <c r="F431" s="103"/>
      <c r="G431" s="104"/>
      <c r="H431" s="32"/>
      <c r="I431" s="27" t="str">
        <f>IF($D431="", "", IFERROR(INDEX('Categories &amp; Budgets'!$K$11:$K$40, MATCH($D431, 'Categories &amp; Budgets'!$B$11:$B$40, 0)), ""))</f>
        <v/>
      </c>
      <c r="J431" s="32"/>
      <c r="K431" s="30" t="str">
        <f>IF($D431="", "", IFERROR(INDEX('Categories &amp; Budgets'!$C$11:$C$40, MATCH($D431, 'Categories &amp; Budgets'!$B$11:$B$40, 0)), ""))</f>
        <v/>
      </c>
      <c r="L431" s="32"/>
      <c r="S431" s="7" t="str">
        <f t="shared" si="13"/>
        <v/>
      </c>
      <c r="U431" s="7" t="str">
        <f t="shared" si="14"/>
        <v/>
      </c>
      <c r="X431" s="79"/>
      <c r="Z431" s="7" t="str">
        <f>IF($D431="", "", COUNTIF('Categories &amp; Budgets'!$B$11:$B$40, $D431))</f>
        <v/>
      </c>
    </row>
    <row r="432" spans="1:26" x14ac:dyDescent="0.25">
      <c r="A432" s="32"/>
      <c r="B432" s="102"/>
      <c r="C432" s="103"/>
      <c r="D432" s="103"/>
      <c r="E432" s="103"/>
      <c r="F432" s="103"/>
      <c r="G432" s="104"/>
      <c r="H432" s="32"/>
      <c r="I432" s="27" t="str">
        <f>IF($D432="", "", IFERROR(INDEX('Categories &amp; Budgets'!$K$11:$K$40, MATCH($D432, 'Categories &amp; Budgets'!$B$11:$B$40, 0)), ""))</f>
        <v/>
      </c>
      <c r="J432" s="32"/>
      <c r="K432" s="30" t="str">
        <f>IF($D432="", "", IFERROR(INDEX('Categories &amp; Budgets'!$C$11:$C$40, MATCH($D432, 'Categories &amp; Budgets'!$B$11:$B$40, 0)), ""))</f>
        <v/>
      </c>
      <c r="L432" s="32"/>
      <c r="S432" s="7" t="str">
        <f t="shared" si="13"/>
        <v/>
      </c>
      <c r="U432" s="7" t="str">
        <f t="shared" si="14"/>
        <v/>
      </c>
      <c r="X432" s="79"/>
      <c r="Z432" s="7" t="str">
        <f>IF($D432="", "", COUNTIF('Categories &amp; Budgets'!$B$11:$B$40, $D432))</f>
        <v/>
      </c>
    </row>
    <row r="433" spans="1:26" x14ac:dyDescent="0.25">
      <c r="A433" s="32"/>
      <c r="B433" s="102"/>
      <c r="C433" s="103"/>
      <c r="D433" s="103"/>
      <c r="E433" s="103"/>
      <c r="F433" s="103"/>
      <c r="G433" s="104"/>
      <c r="H433" s="32"/>
      <c r="I433" s="27" t="str">
        <f>IF($D433="", "", IFERROR(INDEX('Categories &amp; Budgets'!$K$11:$K$40, MATCH($D433, 'Categories &amp; Budgets'!$B$11:$B$40, 0)), ""))</f>
        <v/>
      </c>
      <c r="J433" s="32"/>
      <c r="K433" s="30" t="str">
        <f>IF($D433="", "", IFERROR(INDEX('Categories &amp; Budgets'!$C$11:$C$40, MATCH($D433, 'Categories &amp; Budgets'!$B$11:$B$40, 0)), ""))</f>
        <v/>
      </c>
      <c r="L433" s="32"/>
      <c r="S433" s="7" t="str">
        <f t="shared" si="13"/>
        <v/>
      </c>
      <c r="U433" s="7" t="str">
        <f t="shared" si="14"/>
        <v/>
      </c>
      <c r="X433" s="79"/>
      <c r="Z433" s="7" t="str">
        <f>IF($D433="", "", COUNTIF('Categories &amp; Budgets'!$B$11:$B$40, $D433))</f>
        <v/>
      </c>
    </row>
    <row r="434" spans="1:26" x14ac:dyDescent="0.25">
      <c r="A434" s="32"/>
      <c r="B434" s="102"/>
      <c r="C434" s="103"/>
      <c r="D434" s="103"/>
      <c r="E434" s="103"/>
      <c r="F434" s="103"/>
      <c r="G434" s="104"/>
      <c r="H434" s="32"/>
      <c r="I434" s="27" t="str">
        <f>IF($D434="", "", IFERROR(INDEX('Categories &amp; Budgets'!$K$11:$K$40, MATCH($D434, 'Categories &amp; Budgets'!$B$11:$B$40, 0)), ""))</f>
        <v/>
      </c>
      <c r="J434" s="32"/>
      <c r="K434" s="30" t="str">
        <f>IF($D434="", "", IFERROR(INDEX('Categories &amp; Budgets'!$C$11:$C$40, MATCH($D434, 'Categories &amp; Budgets'!$B$11:$B$40, 0)), ""))</f>
        <v/>
      </c>
      <c r="L434" s="32"/>
      <c r="S434" s="7" t="str">
        <f t="shared" si="13"/>
        <v/>
      </c>
      <c r="U434" s="7" t="str">
        <f t="shared" si="14"/>
        <v/>
      </c>
      <c r="X434" s="79"/>
      <c r="Z434" s="7" t="str">
        <f>IF($D434="", "", COUNTIF('Categories &amp; Budgets'!$B$11:$B$40, $D434))</f>
        <v/>
      </c>
    </row>
    <row r="435" spans="1:26" x14ac:dyDescent="0.25">
      <c r="A435" s="32"/>
      <c r="B435" s="102"/>
      <c r="C435" s="103"/>
      <c r="D435" s="103"/>
      <c r="E435" s="103"/>
      <c r="F435" s="103"/>
      <c r="G435" s="104"/>
      <c r="H435" s="32"/>
      <c r="I435" s="27" t="str">
        <f>IF($D435="", "", IFERROR(INDEX('Categories &amp; Budgets'!$K$11:$K$40, MATCH($D435, 'Categories &amp; Budgets'!$B$11:$B$40, 0)), ""))</f>
        <v/>
      </c>
      <c r="J435" s="32"/>
      <c r="K435" s="30" t="str">
        <f>IF($D435="", "", IFERROR(INDEX('Categories &amp; Budgets'!$C$11:$C$40, MATCH($D435, 'Categories &amp; Budgets'!$B$11:$B$40, 0)), ""))</f>
        <v/>
      </c>
      <c r="L435" s="32"/>
      <c r="S435" s="7" t="str">
        <f t="shared" si="13"/>
        <v/>
      </c>
      <c r="U435" s="7" t="str">
        <f t="shared" si="14"/>
        <v/>
      </c>
      <c r="X435" s="79"/>
      <c r="Z435" s="7" t="str">
        <f>IF($D435="", "", COUNTIF('Categories &amp; Budgets'!$B$11:$B$40, $D435))</f>
        <v/>
      </c>
    </row>
    <row r="436" spans="1:26" x14ac:dyDescent="0.25">
      <c r="A436" s="32"/>
      <c r="B436" s="102"/>
      <c r="C436" s="103"/>
      <c r="D436" s="103"/>
      <c r="E436" s="103"/>
      <c r="F436" s="103"/>
      <c r="G436" s="104"/>
      <c r="H436" s="32"/>
      <c r="I436" s="27" t="str">
        <f>IF($D436="", "", IFERROR(INDEX('Categories &amp; Budgets'!$K$11:$K$40, MATCH($D436, 'Categories &amp; Budgets'!$B$11:$B$40, 0)), ""))</f>
        <v/>
      </c>
      <c r="J436" s="32"/>
      <c r="K436" s="30" t="str">
        <f>IF($D436="", "", IFERROR(INDEX('Categories &amp; Budgets'!$C$11:$C$40, MATCH($D436, 'Categories &amp; Budgets'!$B$11:$B$40, 0)), ""))</f>
        <v/>
      </c>
      <c r="L436" s="32"/>
      <c r="S436" s="7" t="str">
        <f t="shared" si="13"/>
        <v/>
      </c>
      <c r="U436" s="7" t="str">
        <f t="shared" si="14"/>
        <v/>
      </c>
      <c r="X436" s="79"/>
      <c r="Z436" s="7" t="str">
        <f>IF($D436="", "", COUNTIF('Categories &amp; Budgets'!$B$11:$B$40, $D436))</f>
        <v/>
      </c>
    </row>
    <row r="437" spans="1:26" x14ac:dyDescent="0.25">
      <c r="A437" s="32"/>
      <c r="B437" s="102"/>
      <c r="C437" s="103"/>
      <c r="D437" s="103"/>
      <c r="E437" s="103"/>
      <c r="F437" s="103"/>
      <c r="G437" s="104"/>
      <c r="H437" s="32"/>
      <c r="I437" s="27" t="str">
        <f>IF($D437="", "", IFERROR(INDEX('Categories &amp; Budgets'!$K$11:$K$40, MATCH($D437, 'Categories &amp; Budgets'!$B$11:$B$40, 0)), ""))</f>
        <v/>
      </c>
      <c r="J437" s="32"/>
      <c r="K437" s="30" t="str">
        <f>IF($D437="", "", IFERROR(INDEX('Categories &amp; Budgets'!$C$11:$C$40, MATCH($D437, 'Categories &amp; Budgets'!$B$11:$B$40, 0)), ""))</f>
        <v/>
      </c>
      <c r="L437" s="32"/>
      <c r="S437" s="7" t="str">
        <f t="shared" si="13"/>
        <v/>
      </c>
      <c r="U437" s="7" t="str">
        <f t="shared" si="14"/>
        <v/>
      </c>
      <c r="X437" s="79"/>
      <c r="Z437" s="7" t="str">
        <f>IF($D437="", "", COUNTIF('Categories &amp; Budgets'!$B$11:$B$40, $D437))</f>
        <v/>
      </c>
    </row>
    <row r="438" spans="1:26" x14ac:dyDescent="0.25">
      <c r="A438" s="32"/>
      <c r="B438" s="102"/>
      <c r="C438" s="103"/>
      <c r="D438" s="103"/>
      <c r="E438" s="103"/>
      <c r="F438" s="103"/>
      <c r="G438" s="104"/>
      <c r="H438" s="32"/>
      <c r="I438" s="27" t="str">
        <f>IF($D438="", "", IFERROR(INDEX('Categories &amp; Budgets'!$K$11:$K$40, MATCH($D438, 'Categories &amp; Budgets'!$B$11:$B$40, 0)), ""))</f>
        <v/>
      </c>
      <c r="J438" s="32"/>
      <c r="K438" s="30" t="str">
        <f>IF($D438="", "", IFERROR(INDEX('Categories &amp; Budgets'!$C$11:$C$40, MATCH($D438, 'Categories &amp; Budgets'!$B$11:$B$40, 0)), ""))</f>
        <v/>
      </c>
      <c r="L438" s="32"/>
      <c r="S438" s="7" t="str">
        <f t="shared" si="13"/>
        <v/>
      </c>
      <c r="U438" s="7" t="str">
        <f t="shared" si="14"/>
        <v/>
      </c>
      <c r="X438" s="79"/>
      <c r="Z438" s="7" t="str">
        <f>IF($D438="", "", COUNTIF('Categories &amp; Budgets'!$B$11:$B$40, $D438))</f>
        <v/>
      </c>
    </row>
    <row r="439" spans="1:26" x14ac:dyDescent="0.25">
      <c r="A439" s="32"/>
      <c r="B439" s="102"/>
      <c r="C439" s="103"/>
      <c r="D439" s="103"/>
      <c r="E439" s="103"/>
      <c r="F439" s="103"/>
      <c r="G439" s="104"/>
      <c r="H439" s="32"/>
      <c r="I439" s="27" t="str">
        <f>IF($D439="", "", IFERROR(INDEX('Categories &amp; Budgets'!$K$11:$K$40, MATCH($D439, 'Categories &amp; Budgets'!$B$11:$B$40, 0)), ""))</f>
        <v/>
      </c>
      <c r="J439" s="32"/>
      <c r="K439" s="30" t="str">
        <f>IF($D439="", "", IFERROR(INDEX('Categories &amp; Budgets'!$C$11:$C$40, MATCH($D439, 'Categories &amp; Budgets'!$B$11:$B$40, 0)), ""))</f>
        <v/>
      </c>
      <c r="L439" s="32"/>
      <c r="S439" s="7" t="str">
        <f t="shared" si="13"/>
        <v/>
      </c>
      <c r="U439" s="7" t="str">
        <f t="shared" si="14"/>
        <v/>
      </c>
      <c r="X439" s="79"/>
      <c r="Z439" s="7" t="str">
        <f>IF($D439="", "", COUNTIF('Categories &amp; Budgets'!$B$11:$B$40, $D439))</f>
        <v/>
      </c>
    </row>
    <row r="440" spans="1:26" x14ac:dyDescent="0.25">
      <c r="A440" s="32"/>
      <c r="B440" s="102"/>
      <c r="C440" s="103"/>
      <c r="D440" s="103"/>
      <c r="E440" s="103"/>
      <c r="F440" s="103"/>
      <c r="G440" s="104"/>
      <c r="H440" s="32"/>
      <c r="I440" s="27" t="str">
        <f>IF($D440="", "", IFERROR(INDEX('Categories &amp; Budgets'!$K$11:$K$40, MATCH($D440, 'Categories &amp; Budgets'!$B$11:$B$40, 0)), ""))</f>
        <v/>
      </c>
      <c r="J440" s="32"/>
      <c r="K440" s="30" t="str">
        <f>IF($D440="", "", IFERROR(INDEX('Categories &amp; Budgets'!$C$11:$C$40, MATCH($D440, 'Categories &amp; Budgets'!$B$11:$B$40, 0)), ""))</f>
        <v/>
      </c>
      <c r="L440" s="32"/>
      <c r="S440" s="7" t="str">
        <f t="shared" si="13"/>
        <v/>
      </c>
      <c r="U440" s="7" t="str">
        <f t="shared" si="14"/>
        <v/>
      </c>
      <c r="X440" s="79"/>
      <c r="Z440" s="7" t="str">
        <f>IF($D440="", "", COUNTIF('Categories &amp; Budgets'!$B$11:$B$40, $D440))</f>
        <v/>
      </c>
    </row>
    <row r="441" spans="1:26" x14ac:dyDescent="0.25">
      <c r="A441" s="32"/>
      <c r="B441" s="102"/>
      <c r="C441" s="103"/>
      <c r="D441" s="103"/>
      <c r="E441" s="103"/>
      <c r="F441" s="103"/>
      <c r="G441" s="104"/>
      <c r="H441" s="32"/>
      <c r="I441" s="27" t="str">
        <f>IF($D441="", "", IFERROR(INDEX('Categories &amp; Budgets'!$K$11:$K$40, MATCH($D441, 'Categories &amp; Budgets'!$B$11:$B$40, 0)), ""))</f>
        <v/>
      </c>
      <c r="J441" s="32"/>
      <c r="K441" s="30" t="str">
        <f>IF($D441="", "", IFERROR(INDEX('Categories &amp; Budgets'!$C$11:$C$40, MATCH($D441, 'Categories &amp; Budgets'!$B$11:$B$40, 0)), ""))</f>
        <v/>
      </c>
      <c r="L441" s="32"/>
      <c r="S441" s="7" t="str">
        <f t="shared" si="13"/>
        <v/>
      </c>
      <c r="U441" s="7" t="str">
        <f t="shared" si="14"/>
        <v/>
      </c>
      <c r="X441" s="79"/>
      <c r="Z441" s="7" t="str">
        <f>IF($D441="", "", COUNTIF('Categories &amp; Budgets'!$B$11:$B$40, $D441))</f>
        <v/>
      </c>
    </row>
    <row r="442" spans="1:26" x14ac:dyDescent="0.25">
      <c r="A442" s="32"/>
      <c r="B442" s="102"/>
      <c r="C442" s="103"/>
      <c r="D442" s="103"/>
      <c r="E442" s="103"/>
      <c r="F442" s="103"/>
      <c r="G442" s="104"/>
      <c r="H442" s="32"/>
      <c r="I442" s="27" t="str">
        <f>IF($D442="", "", IFERROR(INDEX('Categories &amp; Budgets'!$K$11:$K$40, MATCH($D442, 'Categories &amp; Budgets'!$B$11:$B$40, 0)), ""))</f>
        <v/>
      </c>
      <c r="J442" s="32"/>
      <c r="K442" s="30" t="str">
        <f>IF($D442="", "", IFERROR(INDEX('Categories &amp; Budgets'!$C$11:$C$40, MATCH($D442, 'Categories &amp; Budgets'!$B$11:$B$40, 0)), ""))</f>
        <v/>
      </c>
      <c r="L442" s="32"/>
      <c r="S442" s="7" t="str">
        <f t="shared" si="13"/>
        <v/>
      </c>
      <c r="U442" s="7" t="str">
        <f t="shared" si="14"/>
        <v/>
      </c>
      <c r="X442" s="79"/>
      <c r="Z442" s="7" t="str">
        <f>IF($D442="", "", COUNTIF('Categories &amp; Budgets'!$B$11:$B$40, $D442))</f>
        <v/>
      </c>
    </row>
    <row r="443" spans="1:26" x14ac:dyDescent="0.25">
      <c r="A443" s="32"/>
      <c r="B443" s="102"/>
      <c r="C443" s="103"/>
      <c r="D443" s="103"/>
      <c r="E443" s="103"/>
      <c r="F443" s="103"/>
      <c r="G443" s="104"/>
      <c r="H443" s="32"/>
      <c r="I443" s="27" t="str">
        <f>IF($D443="", "", IFERROR(INDEX('Categories &amp; Budgets'!$K$11:$K$40, MATCH($D443, 'Categories &amp; Budgets'!$B$11:$B$40, 0)), ""))</f>
        <v/>
      </c>
      <c r="J443" s="32"/>
      <c r="K443" s="30" t="str">
        <f>IF($D443="", "", IFERROR(INDEX('Categories &amp; Budgets'!$C$11:$C$40, MATCH($D443, 'Categories &amp; Budgets'!$B$11:$B$40, 0)), ""))</f>
        <v/>
      </c>
      <c r="L443" s="32"/>
      <c r="S443" s="7" t="str">
        <f t="shared" si="13"/>
        <v/>
      </c>
      <c r="U443" s="7" t="str">
        <f t="shared" si="14"/>
        <v/>
      </c>
      <c r="X443" s="79"/>
      <c r="Z443" s="7" t="str">
        <f>IF($D443="", "", COUNTIF('Categories &amp; Budgets'!$B$11:$B$40, $D443))</f>
        <v/>
      </c>
    </row>
    <row r="444" spans="1:26" x14ac:dyDescent="0.25">
      <c r="A444" s="32"/>
      <c r="B444" s="102"/>
      <c r="C444" s="103"/>
      <c r="D444" s="103"/>
      <c r="E444" s="103"/>
      <c r="F444" s="103"/>
      <c r="G444" s="104"/>
      <c r="H444" s="32"/>
      <c r="I444" s="27" t="str">
        <f>IF($D444="", "", IFERROR(INDEX('Categories &amp; Budgets'!$K$11:$K$40, MATCH($D444, 'Categories &amp; Budgets'!$B$11:$B$40, 0)), ""))</f>
        <v/>
      </c>
      <c r="J444" s="32"/>
      <c r="K444" s="30" t="str">
        <f>IF($D444="", "", IFERROR(INDEX('Categories &amp; Budgets'!$C$11:$C$40, MATCH($D444, 'Categories &amp; Budgets'!$B$11:$B$40, 0)), ""))</f>
        <v/>
      </c>
      <c r="L444" s="32"/>
      <c r="S444" s="7" t="str">
        <f t="shared" si="13"/>
        <v/>
      </c>
      <c r="U444" s="7" t="str">
        <f t="shared" si="14"/>
        <v/>
      </c>
      <c r="X444" s="79"/>
      <c r="Z444" s="7" t="str">
        <f>IF($D444="", "", COUNTIF('Categories &amp; Budgets'!$B$11:$B$40, $D444))</f>
        <v/>
      </c>
    </row>
    <row r="445" spans="1:26" x14ac:dyDescent="0.25">
      <c r="A445" s="32"/>
      <c r="B445" s="102"/>
      <c r="C445" s="103"/>
      <c r="D445" s="103"/>
      <c r="E445" s="103"/>
      <c r="F445" s="103"/>
      <c r="G445" s="104"/>
      <c r="H445" s="32"/>
      <c r="I445" s="27" t="str">
        <f>IF($D445="", "", IFERROR(INDEX('Categories &amp; Budgets'!$K$11:$K$40, MATCH($D445, 'Categories &amp; Budgets'!$B$11:$B$40, 0)), ""))</f>
        <v/>
      </c>
      <c r="J445" s="32"/>
      <c r="K445" s="30" t="str">
        <f>IF($D445="", "", IFERROR(INDEX('Categories &amp; Budgets'!$C$11:$C$40, MATCH($D445, 'Categories &amp; Budgets'!$B$11:$B$40, 0)), ""))</f>
        <v/>
      </c>
      <c r="L445" s="32"/>
      <c r="S445" s="7" t="str">
        <f t="shared" si="13"/>
        <v/>
      </c>
      <c r="U445" s="7" t="str">
        <f t="shared" si="14"/>
        <v/>
      </c>
      <c r="X445" s="79"/>
      <c r="Z445" s="7" t="str">
        <f>IF($D445="", "", COUNTIF('Categories &amp; Budgets'!$B$11:$B$40, $D445))</f>
        <v/>
      </c>
    </row>
    <row r="446" spans="1:26" x14ac:dyDescent="0.25">
      <c r="A446" s="32"/>
      <c r="B446" s="102"/>
      <c r="C446" s="103"/>
      <c r="D446" s="103"/>
      <c r="E446" s="103"/>
      <c r="F446" s="103"/>
      <c r="G446" s="104"/>
      <c r="H446" s="32"/>
      <c r="I446" s="27" t="str">
        <f>IF($D446="", "", IFERROR(INDEX('Categories &amp; Budgets'!$K$11:$K$40, MATCH($D446, 'Categories &amp; Budgets'!$B$11:$B$40, 0)), ""))</f>
        <v/>
      </c>
      <c r="J446" s="32"/>
      <c r="K446" s="30" t="str">
        <f>IF($D446="", "", IFERROR(INDEX('Categories &amp; Budgets'!$C$11:$C$40, MATCH($D446, 'Categories &amp; Budgets'!$B$11:$B$40, 0)), ""))</f>
        <v/>
      </c>
      <c r="L446" s="32"/>
      <c r="S446" s="7" t="str">
        <f t="shared" si="13"/>
        <v/>
      </c>
      <c r="U446" s="7" t="str">
        <f t="shared" si="14"/>
        <v/>
      </c>
      <c r="X446" s="79"/>
      <c r="Z446" s="7" t="str">
        <f>IF($D446="", "", COUNTIF('Categories &amp; Budgets'!$B$11:$B$40, $D446))</f>
        <v/>
      </c>
    </row>
    <row r="447" spans="1:26" x14ac:dyDescent="0.25">
      <c r="A447" s="32"/>
      <c r="B447" s="102"/>
      <c r="C447" s="103"/>
      <c r="D447" s="103"/>
      <c r="E447" s="103"/>
      <c r="F447" s="103"/>
      <c r="G447" s="104"/>
      <c r="H447" s="32"/>
      <c r="I447" s="27" t="str">
        <f>IF($D447="", "", IFERROR(INDEX('Categories &amp; Budgets'!$K$11:$K$40, MATCH($D447, 'Categories &amp; Budgets'!$B$11:$B$40, 0)), ""))</f>
        <v/>
      </c>
      <c r="J447" s="32"/>
      <c r="K447" s="30" t="str">
        <f>IF($D447="", "", IFERROR(INDEX('Categories &amp; Budgets'!$C$11:$C$40, MATCH($D447, 'Categories &amp; Budgets'!$B$11:$B$40, 0)), ""))</f>
        <v/>
      </c>
      <c r="L447" s="32"/>
      <c r="S447" s="7" t="str">
        <f t="shared" si="13"/>
        <v/>
      </c>
      <c r="U447" s="7" t="str">
        <f t="shared" si="14"/>
        <v/>
      </c>
      <c r="X447" s="79"/>
      <c r="Z447" s="7" t="str">
        <f>IF($D447="", "", COUNTIF('Categories &amp; Budgets'!$B$11:$B$40, $D447))</f>
        <v/>
      </c>
    </row>
    <row r="448" spans="1:26" x14ac:dyDescent="0.25">
      <c r="A448" s="32"/>
      <c r="B448" s="102"/>
      <c r="C448" s="103"/>
      <c r="D448" s="103"/>
      <c r="E448" s="103"/>
      <c r="F448" s="103"/>
      <c r="G448" s="104"/>
      <c r="H448" s="32"/>
      <c r="I448" s="27" t="str">
        <f>IF($D448="", "", IFERROR(INDEX('Categories &amp; Budgets'!$K$11:$K$40, MATCH($D448, 'Categories &amp; Budgets'!$B$11:$B$40, 0)), ""))</f>
        <v/>
      </c>
      <c r="J448" s="32"/>
      <c r="K448" s="30" t="str">
        <f>IF($D448="", "", IFERROR(INDEX('Categories &amp; Budgets'!$C$11:$C$40, MATCH($D448, 'Categories &amp; Budgets'!$B$11:$B$40, 0)), ""))</f>
        <v/>
      </c>
      <c r="L448" s="32"/>
      <c r="S448" s="7" t="str">
        <f t="shared" si="13"/>
        <v/>
      </c>
      <c r="U448" s="7" t="str">
        <f t="shared" si="14"/>
        <v/>
      </c>
      <c r="X448" s="79"/>
      <c r="Z448" s="7" t="str">
        <f>IF($D448="", "", COUNTIF('Categories &amp; Budgets'!$B$11:$B$40, $D448))</f>
        <v/>
      </c>
    </row>
    <row r="449" spans="1:26" x14ac:dyDescent="0.25">
      <c r="A449" s="32"/>
      <c r="B449" s="102"/>
      <c r="C449" s="103"/>
      <c r="D449" s="103"/>
      <c r="E449" s="103"/>
      <c r="F449" s="103"/>
      <c r="G449" s="104"/>
      <c r="H449" s="32"/>
      <c r="I449" s="27" t="str">
        <f>IF($D449="", "", IFERROR(INDEX('Categories &amp; Budgets'!$K$11:$K$40, MATCH($D449, 'Categories &amp; Budgets'!$B$11:$B$40, 0)), ""))</f>
        <v/>
      </c>
      <c r="J449" s="32"/>
      <c r="K449" s="30" t="str">
        <f>IF($D449="", "", IFERROR(INDEX('Categories &amp; Budgets'!$C$11:$C$40, MATCH($D449, 'Categories &amp; Budgets'!$B$11:$B$40, 0)), ""))</f>
        <v/>
      </c>
      <c r="L449" s="32"/>
      <c r="S449" s="7" t="str">
        <f t="shared" si="13"/>
        <v/>
      </c>
      <c r="U449" s="7" t="str">
        <f t="shared" si="14"/>
        <v/>
      </c>
      <c r="X449" s="79"/>
      <c r="Z449" s="7" t="str">
        <f>IF($D449="", "", COUNTIF('Categories &amp; Budgets'!$B$11:$B$40, $D449))</f>
        <v/>
      </c>
    </row>
    <row r="450" spans="1:26" x14ac:dyDescent="0.25">
      <c r="A450" s="32"/>
      <c r="B450" s="102"/>
      <c r="C450" s="103"/>
      <c r="D450" s="103"/>
      <c r="E450" s="103"/>
      <c r="F450" s="103"/>
      <c r="G450" s="104"/>
      <c r="H450" s="32"/>
      <c r="I450" s="27" t="str">
        <f>IF($D450="", "", IFERROR(INDEX('Categories &amp; Budgets'!$K$11:$K$40, MATCH($D450, 'Categories &amp; Budgets'!$B$11:$B$40, 0)), ""))</f>
        <v/>
      </c>
      <c r="J450" s="32"/>
      <c r="K450" s="30" t="str">
        <f>IF($D450="", "", IFERROR(INDEX('Categories &amp; Budgets'!$C$11:$C$40, MATCH($D450, 'Categories &amp; Budgets'!$B$11:$B$40, 0)), ""))</f>
        <v/>
      </c>
      <c r="L450" s="32"/>
      <c r="S450" s="7" t="str">
        <f t="shared" si="13"/>
        <v/>
      </c>
      <c r="U450" s="7" t="str">
        <f t="shared" si="14"/>
        <v/>
      </c>
      <c r="X450" s="79"/>
      <c r="Z450" s="7" t="str">
        <f>IF($D450="", "", COUNTIF('Categories &amp; Budgets'!$B$11:$B$40, $D450))</f>
        <v/>
      </c>
    </row>
    <row r="451" spans="1:26" x14ac:dyDescent="0.25">
      <c r="A451" s="32"/>
      <c r="B451" s="102"/>
      <c r="C451" s="103"/>
      <c r="D451" s="103"/>
      <c r="E451" s="103"/>
      <c r="F451" s="103"/>
      <c r="G451" s="104"/>
      <c r="H451" s="32"/>
      <c r="I451" s="27" t="str">
        <f>IF($D451="", "", IFERROR(INDEX('Categories &amp; Budgets'!$K$11:$K$40, MATCH($D451, 'Categories &amp; Budgets'!$B$11:$B$40, 0)), ""))</f>
        <v/>
      </c>
      <c r="J451" s="32"/>
      <c r="K451" s="30" t="str">
        <f>IF($D451="", "", IFERROR(INDEX('Categories &amp; Budgets'!$C$11:$C$40, MATCH($D451, 'Categories &amp; Budgets'!$B$11:$B$40, 0)), ""))</f>
        <v/>
      </c>
      <c r="L451" s="32"/>
      <c r="S451" s="7" t="str">
        <f t="shared" si="13"/>
        <v/>
      </c>
      <c r="U451" s="7" t="str">
        <f t="shared" si="14"/>
        <v/>
      </c>
      <c r="X451" s="79"/>
      <c r="Z451" s="7" t="str">
        <f>IF($D451="", "", COUNTIF('Categories &amp; Budgets'!$B$11:$B$40, $D451))</f>
        <v/>
      </c>
    </row>
    <row r="452" spans="1:26" x14ac:dyDescent="0.25">
      <c r="A452" s="32"/>
      <c r="B452" s="102"/>
      <c r="C452" s="103"/>
      <c r="D452" s="103"/>
      <c r="E452" s="103"/>
      <c r="F452" s="103"/>
      <c r="G452" s="104"/>
      <c r="H452" s="32"/>
      <c r="I452" s="27" t="str">
        <f>IF($D452="", "", IFERROR(INDEX('Categories &amp; Budgets'!$K$11:$K$40, MATCH($D452, 'Categories &amp; Budgets'!$B$11:$B$40, 0)), ""))</f>
        <v/>
      </c>
      <c r="J452" s="32"/>
      <c r="K452" s="30" t="str">
        <f>IF($D452="", "", IFERROR(INDEX('Categories &amp; Budgets'!$C$11:$C$40, MATCH($D452, 'Categories &amp; Budgets'!$B$11:$B$40, 0)), ""))</f>
        <v/>
      </c>
      <c r="L452" s="32"/>
      <c r="S452" s="7" t="str">
        <f t="shared" si="13"/>
        <v/>
      </c>
      <c r="U452" s="7" t="str">
        <f t="shared" si="14"/>
        <v/>
      </c>
      <c r="X452" s="79"/>
      <c r="Z452" s="7" t="str">
        <f>IF($D452="", "", COUNTIF('Categories &amp; Budgets'!$B$11:$B$40, $D452))</f>
        <v/>
      </c>
    </row>
    <row r="453" spans="1:26" x14ac:dyDescent="0.25">
      <c r="A453" s="32"/>
      <c r="B453" s="102"/>
      <c r="C453" s="103"/>
      <c r="D453" s="103"/>
      <c r="E453" s="103"/>
      <c r="F453" s="103"/>
      <c r="G453" s="104"/>
      <c r="H453" s="32"/>
      <c r="I453" s="27" t="str">
        <f>IF($D453="", "", IFERROR(INDEX('Categories &amp; Budgets'!$K$11:$K$40, MATCH($D453, 'Categories &amp; Budgets'!$B$11:$B$40, 0)), ""))</f>
        <v/>
      </c>
      <c r="J453" s="32"/>
      <c r="K453" s="30" t="str">
        <f>IF($D453="", "", IFERROR(INDEX('Categories &amp; Budgets'!$C$11:$C$40, MATCH($D453, 'Categories &amp; Budgets'!$B$11:$B$40, 0)), ""))</f>
        <v/>
      </c>
      <c r="L453" s="32"/>
      <c r="S453" s="7" t="str">
        <f t="shared" si="13"/>
        <v/>
      </c>
      <c r="U453" s="7" t="str">
        <f t="shared" si="14"/>
        <v/>
      </c>
      <c r="X453" s="79"/>
      <c r="Z453" s="7" t="str">
        <f>IF($D453="", "", COUNTIF('Categories &amp; Budgets'!$B$11:$B$40, $D453))</f>
        <v/>
      </c>
    </row>
    <row r="454" spans="1:26" x14ac:dyDescent="0.25">
      <c r="A454" s="32"/>
      <c r="B454" s="102"/>
      <c r="C454" s="103"/>
      <c r="D454" s="103"/>
      <c r="E454" s="103"/>
      <c r="F454" s="103"/>
      <c r="G454" s="104"/>
      <c r="H454" s="32"/>
      <c r="I454" s="27" t="str">
        <f>IF($D454="", "", IFERROR(INDEX('Categories &amp; Budgets'!$K$11:$K$40, MATCH($D454, 'Categories &amp; Budgets'!$B$11:$B$40, 0)), ""))</f>
        <v/>
      </c>
      <c r="J454" s="32"/>
      <c r="K454" s="30" t="str">
        <f>IF($D454="", "", IFERROR(INDEX('Categories &amp; Budgets'!$C$11:$C$40, MATCH($D454, 'Categories &amp; Budgets'!$B$11:$B$40, 0)), ""))</f>
        <v/>
      </c>
      <c r="L454" s="32"/>
      <c r="S454" s="7" t="str">
        <f t="shared" si="13"/>
        <v/>
      </c>
      <c r="U454" s="7" t="str">
        <f t="shared" si="14"/>
        <v/>
      </c>
      <c r="X454" s="79"/>
      <c r="Z454" s="7" t="str">
        <f>IF($D454="", "", COUNTIF('Categories &amp; Budgets'!$B$11:$B$40, $D454))</f>
        <v/>
      </c>
    </row>
    <row r="455" spans="1:26" x14ac:dyDescent="0.25">
      <c r="A455" s="32"/>
      <c r="B455" s="102"/>
      <c r="C455" s="103"/>
      <c r="D455" s="103"/>
      <c r="E455" s="103"/>
      <c r="F455" s="103"/>
      <c r="G455" s="104"/>
      <c r="H455" s="32"/>
      <c r="I455" s="27" t="str">
        <f>IF($D455="", "", IFERROR(INDEX('Categories &amp; Budgets'!$K$11:$K$40, MATCH($D455, 'Categories &amp; Budgets'!$B$11:$B$40, 0)), ""))</f>
        <v/>
      </c>
      <c r="J455" s="32"/>
      <c r="K455" s="30" t="str">
        <f>IF($D455="", "", IFERROR(INDEX('Categories &amp; Budgets'!$C$11:$C$40, MATCH($D455, 'Categories &amp; Budgets'!$B$11:$B$40, 0)), ""))</f>
        <v/>
      </c>
      <c r="L455" s="32"/>
      <c r="S455" s="7" t="str">
        <f t="shared" si="13"/>
        <v/>
      </c>
      <c r="U455" s="7" t="str">
        <f t="shared" si="14"/>
        <v/>
      </c>
      <c r="X455" s="79"/>
      <c r="Z455" s="7" t="str">
        <f>IF($D455="", "", COUNTIF('Categories &amp; Budgets'!$B$11:$B$40, $D455))</f>
        <v/>
      </c>
    </row>
    <row r="456" spans="1:26" x14ac:dyDescent="0.25">
      <c r="A456" s="32"/>
      <c r="B456" s="102"/>
      <c r="C456" s="103"/>
      <c r="D456" s="103"/>
      <c r="E456" s="103"/>
      <c r="F456" s="103"/>
      <c r="G456" s="104"/>
      <c r="H456" s="32"/>
      <c r="I456" s="27" t="str">
        <f>IF($D456="", "", IFERROR(INDEX('Categories &amp; Budgets'!$K$11:$K$40, MATCH($D456, 'Categories &amp; Budgets'!$B$11:$B$40, 0)), ""))</f>
        <v/>
      </c>
      <c r="J456" s="32"/>
      <c r="K456" s="30" t="str">
        <f>IF($D456="", "", IFERROR(INDEX('Categories &amp; Budgets'!$C$11:$C$40, MATCH($D456, 'Categories &amp; Budgets'!$B$11:$B$40, 0)), ""))</f>
        <v/>
      </c>
      <c r="L456" s="32"/>
      <c r="S456" s="7" t="str">
        <f t="shared" si="13"/>
        <v/>
      </c>
      <c r="U456" s="7" t="str">
        <f t="shared" si="14"/>
        <v/>
      </c>
      <c r="X456" s="79"/>
      <c r="Z456" s="7" t="str">
        <f>IF($D456="", "", COUNTIF('Categories &amp; Budgets'!$B$11:$B$40, $D456))</f>
        <v/>
      </c>
    </row>
    <row r="457" spans="1:26" x14ac:dyDescent="0.25">
      <c r="A457" s="32"/>
      <c r="B457" s="102"/>
      <c r="C457" s="103"/>
      <c r="D457" s="103"/>
      <c r="E457" s="103"/>
      <c r="F457" s="103"/>
      <c r="G457" s="104"/>
      <c r="H457" s="32"/>
      <c r="I457" s="27" t="str">
        <f>IF($D457="", "", IFERROR(INDEX('Categories &amp; Budgets'!$K$11:$K$40, MATCH($D457, 'Categories &amp; Budgets'!$B$11:$B$40, 0)), ""))</f>
        <v/>
      </c>
      <c r="J457" s="32"/>
      <c r="K457" s="30" t="str">
        <f>IF($D457="", "", IFERROR(INDEX('Categories &amp; Budgets'!$C$11:$C$40, MATCH($D457, 'Categories &amp; Budgets'!$B$11:$B$40, 0)), ""))</f>
        <v/>
      </c>
      <c r="L457" s="32"/>
      <c r="S457" s="7" t="str">
        <f t="shared" si="13"/>
        <v/>
      </c>
      <c r="U457" s="7" t="str">
        <f t="shared" si="14"/>
        <v/>
      </c>
      <c r="X457" s="79"/>
      <c r="Z457" s="7" t="str">
        <f>IF($D457="", "", COUNTIF('Categories &amp; Budgets'!$B$11:$B$40, $D457))</f>
        <v/>
      </c>
    </row>
    <row r="458" spans="1:26" x14ac:dyDescent="0.25">
      <c r="A458" s="32"/>
      <c r="B458" s="102"/>
      <c r="C458" s="103"/>
      <c r="D458" s="103"/>
      <c r="E458" s="103"/>
      <c r="F458" s="103"/>
      <c r="G458" s="104"/>
      <c r="H458" s="32"/>
      <c r="I458" s="27" t="str">
        <f>IF($D458="", "", IFERROR(INDEX('Categories &amp; Budgets'!$K$11:$K$40, MATCH($D458, 'Categories &amp; Budgets'!$B$11:$B$40, 0)), ""))</f>
        <v/>
      </c>
      <c r="J458" s="32"/>
      <c r="K458" s="30" t="str">
        <f>IF($D458="", "", IFERROR(INDEX('Categories &amp; Budgets'!$C$11:$C$40, MATCH($D458, 'Categories &amp; Budgets'!$B$11:$B$40, 0)), ""))</f>
        <v/>
      </c>
      <c r="L458" s="32"/>
      <c r="S458" s="7" t="str">
        <f t="shared" si="13"/>
        <v/>
      </c>
      <c r="U458" s="7" t="str">
        <f t="shared" si="14"/>
        <v/>
      </c>
      <c r="X458" s="79"/>
      <c r="Z458" s="7" t="str">
        <f>IF($D458="", "", COUNTIF('Categories &amp; Budgets'!$B$11:$B$40, $D458))</f>
        <v/>
      </c>
    </row>
    <row r="459" spans="1:26" x14ac:dyDescent="0.25">
      <c r="A459" s="32"/>
      <c r="B459" s="102"/>
      <c r="C459" s="103"/>
      <c r="D459" s="103"/>
      <c r="E459" s="103"/>
      <c r="F459" s="103"/>
      <c r="G459" s="104"/>
      <c r="H459" s="32"/>
      <c r="I459" s="27" t="str">
        <f>IF($D459="", "", IFERROR(INDEX('Categories &amp; Budgets'!$K$11:$K$40, MATCH($D459, 'Categories &amp; Budgets'!$B$11:$B$40, 0)), ""))</f>
        <v/>
      </c>
      <c r="J459" s="32"/>
      <c r="K459" s="30" t="str">
        <f>IF($D459="", "", IFERROR(INDEX('Categories &amp; Budgets'!$C$11:$C$40, MATCH($D459, 'Categories &amp; Budgets'!$B$11:$B$40, 0)), ""))</f>
        <v/>
      </c>
      <c r="L459" s="32"/>
      <c r="S459" s="7" t="str">
        <f t="shared" si="13"/>
        <v/>
      </c>
      <c r="U459" s="7" t="str">
        <f t="shared" si="14"/>
        <v/>
      </c>
      <c r="X459" s="79"/>
      <c r="Z459" s="7" t="str">
        <f>IF($D459="", "", COUNTIF('Categories &amp; Budgets'!$B$11:$B$40, $D459))</f>
        <v/>
      </c>
    </row>
    <row r="460" spans="1:26" x14ac:dyDescent="0.25">
      <c r="A460" s="32"/>
      <c r="B460" s="102"/>
      <c r="C460" s="103"/>
      <c r="D460" s="103"/>
      <c r="E460" s="103"/>
      <c r="F460" s="103"/>
      <c r="G460" s="104"/>
      <c r="H460" s="32"/>
      <c r="I460" s="27" t="str">
        <f>IF($D460="", "", IFERROR(INDEX('Categories &amp; Budgets'!$K$11:$K$40, MATCH($D460, 'Categories &amp; Budgets'!$B$11:$B$40, 0)), ""))</f>
        <v/>
      </c>
      <c r="J460" s="32"/>
      <c r="K460" s="30" t="str">
        <f>IF($D460="", "", IFERROR(INDEX('Categories &amp; Budgets'!$C$11:$C$40, MATCH($D460, 'Categories &amp; Budgets'!$B$11:$B$40, 0)), ""))</f>
        <v/>
      </c>
      <c r="L460" s="32"/>
      <c r="S460" s="7" t="str">
        <f t="shared" ref="S460:S523" si="15">IF(COUNTIF($B460:$G460, "")=6, "", "X")</f>
        <v/>
      </c>
      <c r="U460" s="7" t="str">
        <f t="shared" ref="U460:U523" si="16">IF($S460="", "", IF($D460="", "X", ""))</f>
        <v/>
      </c>
      <c r="X460" s="79"/>
      <c r="Z460" s="7" t="str">
        <f>IF($D460="", "", COUNTIF('Categories &amp; Budgets'!$B$11:$B$40, $D460))</f>
        <v/>
      </c>
    </row>
    <row r="461" spans="1:26" x14ac:dyDescent="0.25">
      <c r="A461" s="32"/>
      <c r="B461" s="102"/>
      <c r="C461" s="103"/>
      <c r="D461" s="103"/>
      <c r="E461" s="103"/>
      <c r="F461" s="103"/>
      <c r="G461" s="104"/>
      <c r="H461" s="32"/>
      <c r="I461" s="27" t="str">
        <f>IF($D461="", "", IFERROR(INDEX('Categories &amp; Budgets'!$K$11:$K$40, MATCH($D461, 'Categories &amp; Budgets'!$B$11:$B$40, 0)), ""))</f>
        <v/>
      </c>
      <c r="J461" s="32"/>
      <c r="K461" s="30" t="str">
        <f>IF($D461="", "", IFERROR(INDEX('Categories &amp; Budgets'!$C$11:$C$40, MATCH($D461, 'Categories &amp; Budgets'!$B$11:$B$40, 0)), ""))</f>
        <v/>
      </c>
      <c r="L461" s="32"/>
      <c r="S461" s="7" t="str">
        <f t="shared" si="15"/>
        <v/>
      </c>
      <c r="U461" s="7" t="str">
        <f t="shared" si="16"/>
        <v/>
      </c>
      <c r="X461" s="79"/>
      <c r="Z461" s="7" t="str">
        <f>IF($D461="", "", COUNTIF('Categories &amp; Budgets'!$B$11:$B$40, $D461))</f>
        <v/>
      </c>
    </row>
    <row r="462" spans="1:26" x14ac:dyDescent="0.25">
      <c r="A462" s="32"/>
      <c r="B462" s="102"/>
      <c r="C462" s="103"/>
      <c r="D462" s="103"/>
      <c r="E462" s="103"/>
      <c r="F462" s="103"/>
      <c r="G462" s="104"/>
      <c r="H462" s="32"/>
      <c r="I462" s="27" t="str">
        <f>IF($D462="", "", IFERROR(INDEX('Categories &amp; Budgets'!$K$11:$K$40, MATCH($D462, 'Categories &amp; Budgets'!$B$11:$B$40, 0)), ""))</f>
        <v/>
      </c>
      <c r="J462" s="32"/>
      <c r="K462" s="30" t="str">
        <f>IF($D462="", "", IFERROR(INDEX('Categories &amp; Budgets'!$C$11:$C$40, MATCH($D462, 'Categories &amp; Budgets'!$B$11:$B$40, 0)), ""))</f>
        <v/>
      </c>
      <c r="L462" s="32"/>
      <c r="S462" s="7" t="str">
        <f t="shared" si="15"/>
        <v/>
      </c>
      <c r="U462" s="7" t="str">
        <f t="shared" si="16"/>
        <v/>
      </c>
      <c r="X462" s="79"/>
      <c r="Z462" s="7" t="str">
        <f>IF($D462="", "", COUNTIF('Categories &amp; Budgets'!$B$11:$B$40, $D462))</f>
        <v/>
      </c>
    </row>
    <row r="463" spans="1:26" x14ac:dyDescent="0.25">
      <c r="A463" s="32"/>
      <c r="B463" s="102"/>
      <c r="C463" s="103"/>
      <c r="D463" s="103"/>
      <c r="E463" s="103"/>
      <c r="F463" s="103"/>
      <c r="G463" s="104"/>
      <c r="H463" s="32"/>
      <c r="I463" s="27" t="str">
        <f>IF($D463="", "", IFERROR(INDEX('Categories &amp; Budgets'!$K$11:$K$40, MATCH($D463, 'Categories &amp; Budgets'!$B$11:$B$40, 0)), ""))</f>
        <v/>
      </c>
      <c r="J463" s="32"/>
      <c r="K463" s="30" t="str">
        <f>IF($D463="", "", IFERROR(INDEX('Categories &amp; Budgets'!$C$11:$C$40, MATCH($D463, 'Categories &amp; Budgets'!$B$11:$B$40, 0)), ""))</f>
        <v/>
      </c>
      <c r="L463" s="32"/>
      <c r="S463" s="7" t="str">
        <f t="shared" si="15"/>
        <v/>
      </c>
      <c r="U463" s="7" t="str">
        <f t="shared" si="16"/>
        <v/>
      </c>
      <c r="X463" s="79"/>
      <c r="Z463" s="7" t="str">
        <f>IF($D463="", "", COUNTIF('Categories &amp; Budgets'!$B$11:$B$40, $D463))</f>
        <v/>
      </c>
    </row>
    <row r="464" spans="1:26" x14ac:dyDescent="0.25">
      <c r="A464" s="32"/>
      <c r="B464" s="102"/>
      <c r="C464" s="103"/>
      <c r="D464" s="103"/>
      <c r="E464" s="103"/>
      <c r="F464" s="103"/>
      <c r="G464" s="104"/>
      <c r="H464" s="32"/>
      <c r="I464" s="27" t="str">
        <f>IF($D464="", "", IFERROR(INDEX('Categories &amp; Budgets'!$K$11:$K$40, MATCH($D464, 'Categories &amp; Budgets'!$B$11:$B$40, 0)), ""))</f>
        <v/>
      </c>
      <c r="J464" s="32"/>
      <c r="K464" s="30" t="str">
        <f>IF($D464="", "", IFERROR(INDEX('Categories &amp; Budgets'!$C$11:$C$40, MATCH($D464, 'Categories &amp; Budgets'!$B$11:$B$40, 0)), ""))</f>
        <v/>
      </c>
      <c r="L464" s="32"/>
      <c r="S464" s="7" t="str">
        <f t="shared" si="15"/>
        <v/>
      </c>
      <c r="U464" s="7" t="str">
        <f t="shared" si="16"/>
        <v/>
      </c>
      <c r="X464" s="79"/>
      <c r="Z464" s="7" t="str">
        <f>IF($D464="", "", COUNTIF('Categories &amp; Budgets'!$B$11:$B$40, $D464))</f>
        <v/>
      </c>
    </row>
    <row r="465" spans="1:26" x14ac:dyDescent="0.25">
      <c r="A465" s="32"/>
      <c r="B465" s="102"/>
      <c r="C465" s="103"/>
      <c r="D465" s="103"/>
      <c r="E465" s="103"/>
      <c r="F465" s="103"/>
      <c r="G465" s="104"/>
      <c r="H465" s="32"/>
      <c r="I465" s="27" t="str">
        <f>IF($D465="", "", IFERROR(INDEX('Categories &amp; Budgets'!$K$11:$K$40, MATCH($D465, 'Categories &amp; Budgets'!$B$11:$B$40, 0)), ""))</f>
        <v/>
      </c>
      <c r="J465" s="32"/>
      <c r="K465" s="30" t="str">
        <f>IF($D465="", "", IFERROR(INDEX('Categories &amp; Budgets'!$C$11:$C$40, MATCH($D465, 'Categories &amp; Budgets'!$B$11:$B$40, 0)), ""))</f>
        <v/>
      </c>
      <c r="L465" s="32"/>
      <c r="S465" s="7" t="str">
        <f t="shared" si="15"/>
        <v/>
      </c>
      <c r="U465" s="7" t="str">
        <f t="shared" si="16"/>
        <v/>
      </c>
      <c r="X465" s="79"/>
      <c r="Z465" s="7" t="str">
        <f>IF($D465="", "", COUNTIF('Categories &amp; Budgets'!$B$11:$B$40, $D465))</f>
        <v/>
      </c>
    </row>
    <row r="466" spans="1:26" x14ac:dyDescent="0.25">
      <c r="A466" s="32"/>
      <c r="B466" s="102"/>
      <c r="C466" s="103"/>
      <c r="D466" s="103"/>
      <c r="E466" s="103"/>
      <c r="F466" s="103"/>
      <c r="G466" s="104"/>
      <c r="H466" s="32"/>
      <c r="I466" s="27" t="str">
        <f>IF($D466="", "", IFERROR(INDEX('Categories &amp; Budgets'!$K$11:$K$40, MATCH($D466, 'Categories &amp; Budgets'!$B$11:$B$40, 0)), ""))</f>
        <v/>
      </c>
      <c r="J466" s="32"/>
      <c r="K466" s="30" t="str">
        <f>IF($D466="", "", IFERROR(INDEX('Categories &amp; Budgets'!$C$11:$C$40, MATCH($D466, 'Categories &amp; Budgets'!$B$11:$B$40, 0)), ""))</f>
        <v/>
      </c>
      <c r="L466" s="32"/>
      <c r="S466" s="7" t="str">
        <f t="shared" si="15"/>
        <v/>
      </c>
      <c r="U466" s="7" t="str">
        <f t="shared" si="16"/>
        <v/>
      </c>
      <c r="X466" s="79"/>
      <c r="Z466" s="7" t="str">
        <f>IF($D466="", "", COUNTIF('Categories &amp; Budgets'!$B$11:$B$40, $D466))</f>
        <v/>
      </c>
    </row>
    <row r="467" spans="1:26" x14ac:dyDescent="0.25">
      <c r="A467" s="32"/>
      <c r="B467" s="102"/>
      <c r="C467" s="103"/>
      <c r="D467" s="103"/>
      <c r="E467" s="103"/>
      <c r="F467" s="103"/>
      <c r="G467" s="104"/>
      <c r="H467" s="32"/>
      <c r="I467" s="27" t="str">
        <f>IF($D467="", "", IFERROR(INDEX('Categories &amp; Budgets'!$K$11:$K$40, MATCH($D467, 'Categories &amp; Budgets'!$B$11:$B$40, 0)), ""))</f>
        <v/>
      </c>
      <c r="J467" s="32"/>
      <c r="K467" s="30" t="str">
        <f>IF($D467="", "", IFERROR(INDEX('Categories &amp; Budgets'!$C$11:$C$40, MATCH($D467, 'Categories &amp; Budgets'!$B$11:$B$40, 0)), ""))</f>
        <v/>
      </c>
      <c r="L467" s="32"/>
      <c r="S467" s="7" t="str">
        <f t="shared" si="15"/>
        <v/>
      </c>
      <c r="U467" s="7" t="str">
        <f t="shared" si="16"/>
        <v/>
      </c>
      <c r="X467" s="79"/>
      <c r="Z467" s="7" t="str">
        <f>IF($D467="", "", COUNTIF('Categories &amp; Budgets'!$B$11:$B$40, $D467))</f>
        <v/>
      </c>
    </row>
    <row r="468" spans="1:26" x14ac:dyDescent="0.25">
      <c r="A468" s="32"/>
      <c r="B468" s="102"/>
      <c r="C468" s="103"/>
      <c r="D468" s="103"/>
      <c r="E468" s="103"/>
      <c r="F468" s="103"/>
      <c r="G468" s="104"/>
      <c r="H468" s="32"/>
      <c r="I468" s="27" t="str">
        <f>IF($D468="", "", IFERROR(INDEX('Categories &amp; Budgets'!$K$11:$K$40, MATCH($D468, 'Categories &amp; Budgets'!$B$11:$B$40, 0)), ""))</f>
        <v/>
      </c>
      <c r="J468" s="32"/>
      <c r="K468" s="30" t="str">
        <f>IF($D468="", "", IFERROR(INDEX('Categories &amp; Budgets'!$C$11:$C$40, MATCH($D468, 'Categories &amp; Budgets'!$B$11:$B$40, 0)), ""))</f>
        <v/>
      </c>
      <c r="L468" s="32"/>
      <c r="S468" s="7" t="str">
        <f t="shared" si="15"/>
        <v/>
      </c>
      <c r="U468" s="7" t="str">
        <f t="shared" si="16"/>
        <v/>
      </c>
      <c r="X468" s="79"/>
      <c r="Z468" s="7" t="str">
        <f>IF($D468="", "", COUNTIF('Categories &amp; Budgets'!$B$11:$B$40, $D468))</f>
        <v/>
      </c>
    </row>
    <row r="469" spans="1:26" x14ac:dyDescent="0.25">
      <c r="A469" s="32"/>
      <c r="B469" s="102"/>
      <c r="C469" s="103"/>
      <c r="D469" s="103"/>
      <c r="E469" s="103"/>
      <c r="F469" s="103"/>
      <c r="G469" s="104"/>
      <c r="H469" s="32"/>
      <c r="I469" s="27" t="str">
        <f>IF($D469="", "", IFERROR(INDEX('Categories &amp; Budgets'!$K$11:$K$40, MATCH($D469, 'Categories &amp; Budgets'!$B$11:$B$40, 0)), ""))</f>
        <v/>
      </c>
      <c r="J469" s="32"/>
      <c r="K469" s="30" t="str">
        <f>IF($D469="", "", IFERROR(INDEX('Categories &amp; Budgets'!$C$11:$C$40, MATCH($D469, 'Categories &amp; Budgets'!$B$11:$B$40, 0)), ""))</f>
        <v/>
      </c>
      <c r="L469" s="32"/>
      <c r="S469" s="7" t="str">
        <f t="shared" si="15"/>
        <v/>
      </c>
      <c r="U469" s="7" t="str">
        <f t="shared" si="16"/>
        <v/>
      </c>
      <c r="X469" s="79"/>
      <c r="Z469" s="7" t="str">
        <f>IF($D469="", "", COUNTIF('Categories &amp; Budgets'!$B$11:$B$40, $D469))</f>
        <v/>
      </c>
    </row>
    <row r="470" spans="1:26" x14ac:dyDescent="0.25">
      <c r="A470" s="32"/>
      <c r="B470" s="102"/>
      <c r="C470" s="103"/>
      <c r="D470" s="103"/>
      <c r="E470" s="103"/>
      <c r="F470" s="103"/>
      <c r="G470" s="104"/>
      <c r="H470" s="32"/>
      <c r="I470" s="27" t="str">
        <f>IF($D470="", "", IFERROR(INDEX('Categories &amp; Budgets'!$K$11:$K$40, MATCH($D470, 'Categories &amp; Budgets'!$B$11:$B$40, 0)), ""))</f>
        <v/>
      </c>
      <c r="J470" s="32"/>
      <c r="K470" s="30" t="str">
        <f>IF($D470="", "", IFERROR(INDEX('Categories &amp; Budgets'!$C$11:$C$40, MATCH($D470, 'Categories &amp; Budgets'!$B$11:$B$40, 0)), ""))</f>
        <v/>
      </c>
      <c r="L470" s="32"/>
      <c r="S470" s="7" t="str">
        <f t="shared" si="15"/>
        <v/>
      </c>
      <c r="U470" s="7" t="str">
        <f t="shared" si="16"/>
        <v/>
      </c>
      <c r="X470" s="79"/>
      <c r="Z470" s="7" t="str">
        <f>IF($D470="", "", COUNTIF('Categories &amp; Budgets'!$B$11:$B$40, $D470))</f>
        <v/>
      </c>
    </row>
    <row r="471" spans="1:26" x14ac:dyDescent="0.25">
      <c r="A471" s="32"/>
      <c r="B471" s="102"/>
      <c r="C471" s="103"/>
      <c r="D471" s="103"/>
      <c r="E471" s="103"/>
      <c r="F471" s="103"/>
      <c r="G471" s="104"/>
      <c r="H471" s="32"/>
      <c r="I471" s="27" t="str">
        <f>IF($D471="", "", IFERROR(INDEX('Categories &amp; Budgets'!$K$11:$K$40, MATCH($D471, 'Categories &amp; Budgets'!$B$11:$B$40, 0)), ""))</f>
        <v/>
      </c>
      <c r="J471" s="32"/>
      <c r="K471" s="30" t="str">
        <f>IF($D471="", "", IFERROR(INDEX('Categories &amp; Budgets'!$C$11:$C$40, MATCH($D471, 'Categories &amp; Budgets'!$B$11:$B$40, 0)), ""))</f>
        <v/>
      </c>
      <c r="L471" s="32"/>
      <c r="S471" s="7" t="str">
        <f t="shared" si="15"/>
        <v/>
      </c>
      <c r="U471" s="7" t="str">
        <f t="shared" si="16"/>
        <v/>
      </c>
      <c r="X471" s="79"/>
      <c r="Z471" s="7" t="str">
        <f>IF($D471="", "", COUNTIF('Categories &amp; Budgets'!$B$11:$B$40, $D471))</f>
        <v/>
      </c>
    </row>
    <row r="472" spans="1:26" x14ac:dyDescent="0.25">
      <c r="A472" s="32"/>
      <c r="B472" s="102"/>
      <c r="C472" s="103"/>
      <c r="D472" s="103"/>
      <c r="E472" s="103"/>
      <c r="F472" s="103"/>
      <c r="G472" s="104"/>
      <c r="H472" s="32"/>
      <c r="I472" s="27" t="str">
        <f>IF($D472="", "", IFERROR(INDEX('Categories &amp; Budgets'!$K$11:$K$40, MATCH($D472, 'Categories &amp; Budgets'!$B$11:$B$40, 0)), ""))</f>
        <v/>
      </c>
      <c r="J472" s="32"/>
      <c r="K472" s="30" t="str">
        <f>IF($D472="", "", IFERROR(INDEX('Categories &amp; Budgets'!$C$11:$C$40, MATCH($D472, 'Categories &amp; Budgets'!$B$11:$B$40, 0)), ""))</f>
        <v/>
      </c>
      <c r="L472" s="32"/>
      <c r="S472" s="7" t="str">
        <f t="shared" si="15"/>
        <v/>
      </c>
      <c r="U472" s="7" t="str">
        <f t="shared" si="16"/>
        <v/>
      </c>
      <c r="X472" s="79"/>
      <c r="Z472" s="7" t="str">
        <f>IF($D472="", "", COUNTIF('Categories &amp; Budgets'!$B$11:$B$40, $D472))</f>
        <v/>
      </c>
    </row>
    <row r="473" spans="1:26" x14ac:dyDescent="0.25">
      <c r="A473" s="32"/>
      <c r="B473" s="102"/>
      <c r="C473" s="103"/>
      <c r="D473" s="103"/>
      <c r="E473" s="103"/>
      <c r="F473" s="103"/>
      <c r="G473" s="104"/>
      <c r="H473" s="32"/>
      <c r="I473" s="27" t="str">
        <f>IF($D473="", "", IFERROR(INDEX('Categories &amp; Budgets'!$K$11:$K$40, MATCH($D473, 'Categories &amp; Budgets'!$B$11:$B$40, 0)), ""))</f>
        <v/>
      </c>
      <c r="J473" s="32"/>
      <c r="K473" s="30" t="str">
        <f>IF($D473="", "", IFERROR(INDEX('Categories &amp; Budgets'!$C$11:$C$40, MATCH($D473, 'Categories &amp; Budgets'!$B$11:$B$40, 0)), ""))</f>
        <v/>
      </c>
      <c r="L473" s="32"/>
      <c r="S473" s="7" t="str">
        <f t="shared" si="15"/>
        <v/>
      </c>
      <c r="U473" s="7" t="str">
        <f t="shared" si="16"/>
        <v/>
      </c>
      <c r="X473" s="79"/>
      <c r="Z473" s="7" t="str">
        <f>IF($D473="", "", COUNTIF('Categories &amp; Budgets'!$B$11:$B$40, $D473))</f>
        <v/>
      </c>
    </row>
    <row r="474" spans="1:26" x14ac:dyDescent="0.25">
      <c r="A474" s="32"/>
      <c r="B474" s="102"/>
      <c r="C474" s="103"/>
      <c r="D474" s="103"/>
      <c r="E474" s="103"/>
      <c r="F474" s="103"/>
      <c r="G474" s="104"/>
      <c r="H474" s="32"/>
      <c r="I474" s="27" t="str">
        <f>IF($D474="", "", IFERROR(INDEX('Categories &amp; Budgets'!$K$11:$K$40, MATCH($D474, 'Categories &amp; Budgets'!$B$11:$B$40, 0)), ""))</f>
        <v/>
      </c>
      <c r="J474" s="32"/>
      <c r="K474" s="30" t="str">
        <f>IF($D474="", "", IFERROR(INDEX('Categories &amp; Budgets'!$C$11:$C$40, MATCH($D474, 'Categories &amp; Budgets'!$B$11:$B$40, 0)), ""))</f>
        <v/>
      </c>
      <c r="L474" s="32"/>
      <c r="S474" s="7" t="str">
        <f t="shared" si="15"/>
        <v/>
      </c>
      <c r="U474" s="7" t="str">
        <f t="shared" si="16"/>
        <v/>
      </c>
      <c r="X474" s="79"/>
      <c r="Z474" s="7" t="str">
        <f>IF($D474="", "", COUNTIF('Categories &amp; Budgets'!$B$11:$B$40, $D474))</f>
        <v/>
      </c>
    </row>
    <row r="475" spans="1:26" x14ac:dyDescent="0.25">
      <c r="A475" s="32"/>
      <c r="B475" s="102"/>
      <c r="C475" s="103"/>
      <c r="D475" s="103"/>
      <c r="E475" s="103"/>
      <c r="F475" s="103"/>
      <c r="G475" s="104"/>
      <c r="H475" s="32"/>
      <c r="I475" s="27" t="str">
        <f>IF($D475="", "", IFERROR(INDEX('Categories &amp; Budgets'!$K$11:$K$40, MATCH($D475, 'Categories &amp; Budgets'!$B$11:$B$40, 0)), ""))</f>
        <v/>
      </c>
      <c r="J475" s="32"/>
      <c r="K475" s="30" t="str">
        <f>IF($D475="", "", IFERROR(INDEX('Categories &amp; Budgets'!$C$11:$C$40, MATCH($D475, 'Categories &amp; Budgets'!$B$11:$B$40, 0)), ""))</f>
        <v/>
      </c>
      <c r="L475" s="32"/>
      <c r="S475" s="7" t="str">
        <f t="shared" si="15"/>
        <v/>
      </c>
      <c r="U475" s="7" t="str">
        <f t="shared" si="16"/>
        <v/>
      </c>
      <c r="X475" s="79"/>
      <c r="Z475" s="7" t="str">
        <f>IF($D475="", "", COUNTIF('Categories &amp; Budgets'!$B$11:$B$40, $D475))</f>
        <v/>
      </c>
    </row>
    <row r="476" spans="1:26" x14ac:dyDescent="0.25">
      <c r="A476" s="32"/>
      <c r="B476" s="102"/>
      <c r="C476" s="103"/>
      <c r="D476" s="103"/>
      <c r="E476" s="103"/>
      <c r="F476" s="103"/>
      <c r="G476" s="104"/>
      <c r="H476" s="32"/>
      <c r="I476" s="27" t="str">
        <f>IF($D476="", "", IFERROR(INDEX('Categories &amp; Budgets'!$K$11:$K$40, MATCH($D476, 'Categories &amp; Budgets'!$B$11:$B$40, 0)), ""))</f>
        <v/>
      </c>
      <c r="J476" s="32"/>
      <c r="K476" s="30" t="str">
        <f>IF($D476="", "", IFERROR(INDEX('Categories &amp; Budgets'!$C$11:$C$40, MATCH($D476, 'Categories &amp; Budgets'!$B$11:$B$40, 0)), ""))</f>
        <v/>
      </c>
      <c r="L476" s="32"/>
      <c r="S476" s="7" t="str">
        <f t="shared" si="15"/>
        <v/>
      </c>
      <c r="U476" s="7" t="str">
        <f t="shared" si="16"/>
        <v/>
      </c>
      <c r="X476" s="79"/>
      <c r="Z476" s="7" t="str">
        <f>IF($D476="", "", COUNTIF('Categories &amp; Budgets'!$B$11:$B$40, $D476))</f>
        <v/>
      </c>
    </row>
    <row r="477" spans="1:26" x14ac:dyDescent="0.25">
      <c r="A477" s="32"/>
      <c r="B477" s="102"/>
      <c r="C477" s="103"/>
      <c r="D477" s="103"/>
      <c r="E477" s="103"/>
      <c r="F477" s="103"/>
      <c r="G477" s="104"/>
      <c r="H477" s="32"/>
      <c r="I477" s="27" t="str">
        <f>IF($D477="", "", IFERROR(INDEX('Categories &amp; Budgets'!$K$11:$K$40, MATCH($D477, 'Categories &amp; Budgets'!$B$11:$B$40, 0)), ""))</f>
        <v/>
      </c>
      <c r="J477" s="32"/>
      <c r="K477" s="30" t="str">
        <f>IF($D477="", "", IFERROR(INDEX('Categories &amp; Budgets'!$C$11:$C$40, MATCH($D477, 'Categories &amp; Budgets'!$B$11:$B$40, 0)), ""))</f>
        <v/>
      </c>
      <c r="L477" s="32"/>
      <c r="S477" s="7" t="str">
        <f t="shared" si="15"/>
        <v/>
      </c>
      <c r="U477" s="7" t="str">
        <f t="shared" si="16"/>
        <v/>
      </c>
      <c r="X477" s="79"/>
      <c r="Z477" s="7" t="str">
        <f>IF($D477="", "", COUNTIF('Categories &amp; Budgets'!$B$11:$B$40, $D477))</f>
        <v/>
      </c>
    </row>
    <row r="478" spans="1:26" x14ac:dyDescent="0.25">
      <c r="A478" s="32"/>
      <c r="B478" s="102"/>
      <c r="C478" s="103"/>
      <c r="D478" s="103"/>
      <c r="E478" s="103"/>
      <c r="F478" s="103"/>
      <c r="G478" s="104"/>
      <c r="H478" s="32"/>
      <c r="I478" s="27" t="str">
        <f>IF($D478="", "", IFERROR(INDEX('Categories &amp; Budgets'!$K$11:$K$40, MATCH($D478, 'Categories &amp; Budgets'!$B$11:$B$40, 0)), ""))</f>
        <v/>
      </c>
      <c r="J478" s="32"/>
      <c r="K478" s="30" t="str">
        <f>IF($D478="", "", IFERROR(INDEX('Categories &amp; Budgets'!$C$11:$C$40, MATCH($D478, 'Categories &amp; Budgets'!$B$11:$B$40, 0)), ""))</f>
        <v/>
      </c>
      <c r="L478" s="32"/>
      <c r="S478" s="7" t="str">
        <f t="shared" si="15"/>
        <v/>
      </c>
      <c r="U478" s="7" t="str">
        <f t="shared" si="16"/>
        <v/>
      </c>
      <c r="X478" s="79"/>
      <c r="Z478" s="7" t="str">
        <f>IF($D478="", "", COUNTIF('Categories &amp; Budgets'!$B$11:$B$40, $D478))</f>
        <v/>
      </c>
    </row>
    <row r="479" spans="1:26" x14ac:dyDescent="0.25">
      <c r="A479" s="32"/>
      <c r="B479" s="102"/>
      <c r="C479" s="103"/>
      <c r="D479" s="103"/>
      <c r="E479" s="103"/>
      <c r="F479" s="103"/>
      <c r="G479" s="104"/>
      <c r="H479" s="32"/>
      <c r="I479" s="27" t="str">
        <f>IF($D479="", "", IFERROR(INDEX('Categories &amp; Budgets'!$K$11:$K$40, MATCH($D479, 'Categories &amp; Budgets'!$B$11:$B$40, 0)), ""))</f>
        <v/>
      </c>
      <c r="J479" s="32"/>
      <c r="K479" s="30" t="str">
        <f>IF($D479="", "", IFERROR(INDEX('Categories &amp; Budgets'!$C$11:$C$40, MATCH($D479, 'Categories &amp; Budgets'!$B$11:$B$40, 0)), ""))</f>
        <v/>
      </c>
      <c r="L479" s="32"/>
      <c r="S479" s="7" t="str">
        <f t="shared" si="15"/>
        <v/>
      </c>
      <c r="U479" s="7" t="str">
        <f t="shared" si="16"/>
        <v/>
      </c>
      <c r="X479" s="79"/>
      <c r="Z479" s="7" t="str">
        <f>IF($D479="", "", COUNTIF('Categories &amp; Budgets'!$B$11:$B$40, $D479))</f>
        <v/>
      </c>
    </row>
    <row r="480" spans="1:26" x14ac:dyDescent="0.25">
      <c r="A480" s="32"/>
      <c r="B480" s="102"/>
      <c r="C480" s="103"/>
      <c r="D480" s="103"/>
      <c r="E480" s="103"/>
      <c r="F480" s="103"/>
      <c r="G480" s="104"/>
      <c r="H480" s="32"/>
      <c r="I480" s="27" t="str">
        <f>IF($D480="", "", IFERROR(INDEX('Categories &amp; Budgets'!$K$11:$K$40, MATCH($D480, 'Categories &amp; Budgets'!$B$11:$B$40, 0)), ""))</f>
        <v/>
      </c>
      <c r="J480" s="32"/>
      <c r="K480" s="30" t="str">
        <f>IF($D480="", "", IFERROR(INDEX('Categories &amp; Budgets'!$C$11:$C$40, MATCH($D480, 'Categories &amp; Budgets'!$B$11:$B$40, 0)), ""))</f>
        <v/>
      </c>
      <c r="L480" s="32"/>
      <c r="S480" s="7" t="str">
        <f t="shared" si="15"/>
        <v/>
      </c>
      <c r="U480" s="7" t="str">
        <f t="shared" si="16"/>
        <v/>
      </c>
      <c r="X480" s="79"/>
      <c r="Z480" s="7" t="str">
        <f>IF($D480="", "", COUNTIF('Categories &amp; Budgets'!$B$11:$B$40, $D480))</f>
        <v/>
      </c>
    </row>
    <row r="481" spans="1:26" x14ac:dyDescent="0.25">
      <c r="A481" s="32"/>
      <c r="B481" s="102"/>
      <c r="C481" s="103"/>
      <c r="D481" s="103"/>
      <c r="E481" s="103"/>
      <c r="F481" s="103"/>
      <c r="G481" s="104"/>
      <c r="H481" s="32"/>
      <c r="I481" s="27" t="str">
        <f>IF($D481="", "", IFERROR(INDEX('Categories &amp; Budgets'!$K$11:$K$40, MATCH($D481, 'Categories &amp; Budgets'!$B$11:$B$40, 0)), ""))</f>
        <v/>
      </c>
      <c r="J481" s="32"/>
      <c r="K481" s="30" t="str">
        <f>IF($D481="", "", IFERROR(INDEX('Categories &amp; Budgets'!$C$11:$C$40, MATCH($D481, 'Categories &amp; Budgets'!$B$11:$B$40, 0)), ""))</f>
        <v/>
      </c>
      <c r="L481" s="32"/>
      <c r="S481" s="7" t="str">
        <f t="shared" si="15"/>
        <v/>
      </c>
      <c r="U481" s="7" t="str">
        <f t="shared" si="16"/>
        <v/>
      </c>
      <c r="X481" s="79"/>
      <c r="Z481" s="7" t="str">
        <f>IF($D481="", "", COUNTIF('Categories &amp; Budgets'!$B$11:$B$40, $D481))</f>
        <v/>
      </c>
    </row>
    <row r="482" spans="1:26" x14ac:dyDescent="0.25">
      <c r="A482" s="32"/>
      <c r="B482" s="102"/>
      <c r="C482" s="103"/>
      <c r="D482" s="103"/>
      <c r="E482" s="103"/>
      <c r="F482" s="103"/>
      <c r="G482" s="104"/>
      <c r="H482" s="32"/>
      <c r="I482" s="27" t="str">
        <f>IF($D482="", "", IFERROR(INDEX('Categories &amp; Budgets'!$K$11:$K$40, MATCH($D482, 'Categories &amp; Budgets'!$B$11:$B$40, 0)), ""))</f>
        <v/>
      </c>
      <c r="J482" s="32"/>
      <c r="K482" s="30" t="str">
        <f>IF($D482="", "", IFERROR(INDEX('Categories &amp; Budgets'!$C$11:$C$40, MATCH($D482, 'Categories &amp; Budgets'!$B$11:$B$40, 0)), ""))</f>
        <v/>
      </c>
      <c r="L482" s="32"/>
      <c r="S482" s="7" t="str">
        <f t="shared" si="15"/>
        <v/>
      </c>
      <c r="U482" s="7" t="str">
        <f t="shared" si="16"/>
        <v/>
      </c>
      <c r="X482" s="79"/>
      <c r="Z482" s="7" t="str">
        <f>IF($D482="", "", COUNTIF('Categories &amp; Budgets'!$B$11:$B$40, $D482))</f>
        <v/>
      </c>
    </row>
    <row r="483" spans="1:26" x14ac:dyDescent="0.25">
      <c r="A483" s="32"/>
      <c r="B483" s="102"/>
      <c r="C483" s="103"/>
      <c r="D483" s="103"/>
      <c r="E483" s="103"/>
      <c r="F483" s="103"/>
      <c r="G483" s="104"/>
      <c r="H483" s="32"/>
      <c r="I483" s="27" t="str">
        <f>IF($D483="", "", IFERROR(INDEX('Categories &amp; Budgets'!$K$11:$K$40, MATCH($D483, 'Categories &amp; Budgets'!$B$11:$B$40, 0)), ""))</f>
        <v/>
      </c>
      <c r="J483" s="32"/>
      <c r="K483" s="30" t="str">
        <f>IF($D483="", "", IFERROR(INDEX('Categories &amp; Budgets'!$C$11:$C$40, MATCH($D483, 'Categories &amp; Budgets'!$B$11:$B$40, 0)), ""))</f>
        <v/>
      </c>
      <c r="L483" s="32"/>
      <c r="S483" s="7" t="str">
        <f t="shared" si="15"/>
        <v/>
      </c>
      <c r="U483" s="7" t="str">
        <f t="shared" si="16"/>
        <v/>
      </c>
      <c r="X483" s="79"/>
      <c r="Z483" s="7" t="str">
        <f>IF($D483="", "", COUNTIF('Categories &amp; Budgets'!$B$11:$B$40, $D483))</f>
        <v/>
      </c>
    </row>
    <row r="484" spans="1:26" x14ac:dyDescent="0.25">
      <c r="A484" s="32"/>
      <c r="B484" s="102"/>
      <c r="C484" s="103"/>
      <c r="D484" s="103"/>
      <c r="E484" s="103"/>
      <c r="F484" s="103"/>
      <c r="G484" s="104"/>
      <c r="H484" s="32"/>
      <c r="I484" s="27" t="str">
        <f>IF($D484="", "", IFERROR(INDEX('Categories &amp; Budgets'!$K$11:$K$40, MATCH($D484, 'Categories &amp; Budgets'!$B$11:$B$40, 0)), ""))</f>
        <v/>
      </c>
      <c r="J484" s="32"/>
      <c r="K484" s="30" t="str">
        <f>IF($D484="", "", IFERROR(INDEX('Categories &amp; Budgets'!$C$11:$C$40, MATCH($D484, 'Categories &amp; Budgets'!$B$11:$B$40, 0)), ""))</f>
        <v/>
      </c>
      <c r="L484" s="32"/>
      <c r="S484" s="7" t="str">
        <f t="shared" si="15"/>
        <v/>
      </c>
      <c r="U484" s="7" t="str">
        <f t="shared" si="16"/>
        <v/>
      </c>
      <c r="X484" s="79"/>
      <c r="Z484" s="7" t="str">
        <f>IF($D484="", "", COUNTIF('Categories &amp; Budgets'!$B$11:$B$40, $D484))</f>
        <v/>
      </c>
    </row>
    <row r="485" spans="1:26" x14ac:dyDescent="0.25">
      <c r="A485" s="32"/>
      <c r="B485" s="102"/>
      <c r="C485" s="103"/>
      <c r="D485" s="103"/>
      <c r="E485" s="103"/>
      <c r="F485" s="103"/>
      <c r="G485" s="104"/>
      <c r="H485" s="32"/>
      <c r="I485" s="27" t="str">
        <f>IF($D485="", "", IFERROR(INDEX('Categories &amp; Budgets'!$K$11:$K$40, MATCH($D485, 'Categories &amp; Budgets'!$B$11:$B$40, 0)), ""))</f>
        <v/>
      </c>
      <c r="J485" s="32"/>
      <c r="K485" s="30" t="str">
        <f>IF($D485="", "", IFERROR(INDEX('Categories &amp; Budgets'!$C$11:$C$40, MATCH($D485, 'Categories &amp; Budgets'!$B$11:$B$40, 0)), ""))</f>
        <v/>
      </c>
      <c r="L485" s="32"/>
      <c r="S485" s="7" t="str">
        <f t="shared" si="15"/>
        <v/>
      </c>
      <c r="U485" s="7" t="str">
        <f t="shared" si="16"/>
        <v/>
      </c>
      <c r="X485" s="79"/>
      <c r="Z485" s="7" t="str">
        <f>IF($D485="", "", COUNTIF('Categories &amp; Budgets'!$B$11:$B$40, $D485))</f>
        <v/>
      </c>
    </row>
    <row r="486" spans="1:26" x14ac:dyDescent="0.25">
      <c r="A486" s="32"/>
      <c r="B486" s="102"/>
      <c r="C486" s="103"/>
      <c r="D486" s="103"/>
      <c r="E486" s="103"/>
      <c r="F486" s="103"/>
      <c r="G486" s="104"/>
      <c r="H486" s="32"/>
      <c r="I486" s="27" t="str">
        <f>IF($D486="", "", IFERROR(INDEX('Categories &amp; Budgets'!$K$11:$K$40, MATCH($D486, 'Categories &amp; Budgets'!$B$11:$B$40, 0)), ""))</f>
        <v/>
      </c>
      <c r="J486" s="32"/>
      <c r="K486" s="30" t="str">
        <f>IF($D486="", "", IFERROR(INDEX('Categories &amp; Budgets'!$C$11:$C$40, MATCH($D486, 'Categories &amp; Budgets'!$B$11:$B$40, 0)), ""))</f>
        <v/>
      </c>
      <c r="L486" s="32"/>
      <c r="S486" s="7" t="str">
        <f t="shared" si="15"/>
        <v/>
      </c>
      <c r="U486" s="7" t="str">
        <f t="shared" si="16"/>
        <v/>
      </c>
      <c r="X486" s="79"/>
      <c r="Z486" s="7" t="str">
        <f>IF($D486="", "", COUNTIF('Categories &amp; Budgets'!$B$11:$B$40, $D486))</f>
        <v/>
      </c>
    </row>
    <row r="487" spans="1:26" x14ac:dyDescent="0.25">
      <c r="A487" s="32"/>
      <c r="B487" s="102"/>
      <c r="C487" s="103"/>
      <c r="D487" s="103"/>
      <c r="E487" s="103"/>
      <c r="F487" s="103"/>
      <c r="G487" s="104"/>
      <c r="H487" s="32"/>
      <c r="I487" s="27" t="str">
        <f>IF($D487="", "", IFERROR(INDEX('Categories &amp; Budgets'!$K$11:$K$40, MATCH($D487, 'Categories &amp; Budgets'!$B$11:$B$40, 0)), ""))</f>
        <v/>
      </c>
      <c r="J487" s="32"/>
      <c r="K487" s="30" t="str">
        <f>IF($D487="", "", IFERROR(INDEX('Categories &amp; Budgets'!$C$11:$C$40, MATCH($D487, 'Categories &amp; Budgets'!$B$11:$B$40, 0)), ""))</f>
        <v/>
      </c>
      <c r="L487" s="32"/>
      <c r="S487" s="7" t="str">
        <f t="shared" si="15"/>
        <v/>
      </c>
      <c r="U487" s="7" t="str">
        <f t="shared" si="16"/>
        <v/>
      </c>
      <c r="X487" s="79"/>
      <c r="Z487" s="7" t="str">
        <f>IF($D487="", "", COUNTIF('Categories &amp; Budgets'!$B$11:$B$40, $D487))</f>
        <v/>
      </c>
    </row>
    <row r="488" spans="1:26" x14ac:dyDescent="0.25">
      <c r="A488" s="32"/>
      <c r="B488" s="102"/>
      <c r="C488" s="103"/>
      <c r="D488" s="103"/>
      <c r="E488" s="103"/>
      <c r="F488" s="103"/>
      <c r="G488" s="104"/>
      <c r="H488" s="32"/>
      <c r="I488" s="27" t="str">
        <f>IF($D488="", "", IFERROR(INDEX('Categories &amp; Budgets'!$K$11:$K$40, MATCH($D488, 'Categories &amp; Budgets'!$B$11:$B$40, 0)), ""))</f>
        <v/>
      </c>
      <c r="J488" s="32"/>
      <c r="K488" s="30" t="str">
        <f>IF($D488="", "", IFERROR(INDEX('Categories &amp; Budgets'!$C$11:$C$40, MATCH($D488, 'Categories &amp; Budgets'!$B$11:$B$40, 0)), ""))</f>
        <v/>
      </c>
      <c r="L488" s="32"/>
      <c r="S488" s="7" t="str">
        <f t="shared" si="15"/>
        <v/>
      </c>
      <c r="U488" s="7" t="str">
        <f t="shared" si="16"/>
        <v/>
      </c>
      <c r="X488" s="79"/>
      <c r="Z488" s="7" t="str">
        <f>IF($D488="", "", COUNTIF('Categories &amp; Budgets'!$B$11:$B$40, $D488))</f>
        <v/>
      </c>
    </row>
    <row r="489" spans="1:26" x14ac:dyDescent="0.25">
      <c r="A489" s="32"/>
      <c r="B489" s="102"/>
      <c r="C489" s="103"/>
      <c r="D489" s="103"/>
      <c r="E489" s="103"/>
      <c r="F489" s="103"/>
      <c r="G489" s="104"/>
      <c r="H489" s="32"/>
      <c r="I489" s="27" t="str">
        <f>IF($D489="", "", IFERROR(INDEX('Categories &amp; Budgets'!$K$11:$K$40, MATCH($D489, 'Categories &amp; Budgets'!$B$11:$B$40, 0)), ""))</f>
        <v/>
      </c>
      <c r="J489" s="32"/>
      <c r="K489" s="30" t="str">
        <f>IF($D489="", "", IFERROR(INDEX('Categories &amp; Budgets'!$C$11:$C$40, MATCH($D489, 'Categories &amp; Budgets'!$B$11:$B$40, 0)), ""))</f>
        <v/>
      </c>
      <c r="L489" s="32"/>
      <c r="S489" s="7" t="str">
        <f t="shared" si="15"/>
        <v/>
      </c>
      <c r="U489" s="7" t="str">
        <f t="shared" si="16"/>
        <v/>
      </c>
      <c r="X489" s="79"/>
      <c r="Z489" s="7" t="str">
        <f>IF($D489="", "", COUNTIF('Categories &amp; Budgets'!$B$11:$B$40, $D489))</f>
        <v/>
      </c>
    </row>
    <row r="490" spans="1:26" x14ac:dyDescent="0.25">
      <c r="A490" s="32"/>
      <c r="B490" s="102"/>
      <c r="C490" s="103"/>
      <c r="D490" s="103"/>
      <c r="E490" s="103"/>
      <c r="F490" s="103"/>
      <c r="G490" s="104"/>
      <c r="H490" s="32"/>
      <c r="I490" s="27" t="str">
        <f>IF($D490="", "", IFERROR(INDEX('Categories &amp; Budgets'!$K$11:$K$40, MATCH($D490, 'Categories &amp; Budgets'!$B$11:$B$40, 0)), ""))</f>
        <v/>
      </c>
      <c r="J490" s="32"/>
      <c r="K490" s="30" t="str">
        <f>IF($D490="", "", IFERROR(INDEX('Categories &amp; Budgets'!$C$11:$C$40, MATCH($D490, 'Categories &amp; Budgets'!$B$11:$B$40, 0)), ""))</f>
        <v/>
      </c>
      <c r="L490" s="32"/>
      <c r="S490" s="7" t="str">
        <f t="shared" si="15"/>
        <v/>
      </c>
      <c r="U490" s="7" t="str">
        <f t="shared" si="16"/>
        <v/>
      </c>
      <c r="X490" s="79"/>
      <c r="Z490" s="7" t="str">
        <f>IF($D490="", "", COUNTIF('Categories &amp; Budgets'!$B$11:$B$40, $D490))</f>
        <v/>
      </c>
    </row>
    <row r="491" spans="1:26" x14ac:dyDescent="0.25">
      <c r="A491" s="32"/>
      <c r="B491" s="102"/>
      <c r="C491" s="103"/>
      <c r="D491" s="103"/>
      <c r="E491" s="103"/>
      <c r="F491" s="103"/>
      <c r="G491" s="104"/>
      <c r="H491" s="32"/>
      <c r="I491" s="27" t="str">
        <f>IF($D491="", "", IFERROR(INDEX('Categories &amp; Budgets'!$K$11:$K$40, MATCH($D491, 'Categories &amp; Budgets'!$B$11:$B$40, 0)), ""))</f>
        <v/>
      </c>
      <c r="J491" s="32"/>
      <c r="K491" s="30" t="str">
        <f>IF($D491="", "", IFERROR(INDEX('Categories &amp; Budgets'!$C$11:$C$40, MATCH($D491, 'Categories &amp; Budgets'!$B$11:$B$40, 0)), ""))</f>
        <v/>
      </c>
      <c r="L491" s="32"/>
      <c r="S491" s="7" t="str">
        <f t="shared" si="15"/>
        <v/>
      </c>
      <c r="U491" s="7" t="str">
        <f t="shared" si="16"/>
        <v/>
      </c>
      <c r="X491" s="79"/>
      <c r="Z491" s="7" t="str">
        <f>IF($D491="", "", COUNTIF('Categories &amp; Budgets'!$B$11:$B$40, $D491))</f>
        <v/>
      </c>
    </row>
    <row r="492" spans="1:26" x14ac:dyDescent="0.25">
      <c r="A492" s="32"/>
      <c r="B492" s="102"/>
      <c r="C492" s="103"/>
      <c r="D492" s="103"/>
      <c r="E492" s="103"/>
      <c r="F492" s="103"/>
      <c r="G492" s="104"/>
      <c r="H492" s="32"/>
      <c r="I492" s="27" t="str">
        <f>IF($D492="", "", IFERROR(INDEX('Categories &amp; Budgets'!$K$11:$K$40, MATCH($D492, 'Categories &amp; Budgets'!$B$11:$B$40, 0)), ""))</f>
        <v/>
      </c>
      <c r="J492" s="32"/>
      <c r="K492" s="30" t="str">
        <f>IF($D492="", "", IFERROR(INDEX('Categories &amp; Budgets'!$C$11:$C$40, MATCH($D492, 'Categories &amp; Budgets'!$B$11:$B$40, 0)), ""))</f>
        <v/>
      </c>
      <c r="L492" s="32"/>
      <c r="S492" s="7" t="str">
        <f t="shared" si="15"/>
        <v/>
      </c>
      <c r="U492" s="7" t="str">
        <f t="shared" si="16"/>
        <v/>
      </c>
      <c r="X492" s="79"/>
      <c r="Z492" s="7" t="str">
        <f>IF($D492="", "", COUNTIF('Categories &amp; Budgets'!$B$11:$B$40, $D492))</f>
        <v/>
      </c>
    </row>
    <row r="493" spans="1:26" x14ac:dyDescent="0.25">
      <c r="A493" s="32"/>
      <c r="B493" s="102"/>
      <c r="C493" s="103"/>
      <c r="D493" s="103"/>
      <c r="E493" s="103"/>
      <c r="F493" s="103"/>
      <c r="G493" s="104"/>
      <c r="H493" s="32"/>
      <c r="I493" s="27" t="str">
        <f>IF($D493="", "", IFERROR(INDEX('Categories &amp; Budgets'!$K$11:$K$40, MATCH($D493, 'Categories &amp; Budgets'!$B$11:$B$40, 0)), ""))</f>
        <v/>
      </c>
      <c r="J493" s="32"/>
      <c r="K493" s="30" t="str">
        <f>IF($D493="", "", IFERROR(INDEX('Categories &amp; Budgets'!$C$11:$C$40, MATCH($D493, 'Categories &amp; Budgets'!$B$11:$B$40, 0)), ""))</f>
        <v/>
      </c>
      <c r="L493" s="32"/>
      <c r="S493" s="7" t="str">
        <f t="shared" si="15"/>
        <v/>
      </c>
      <c r="U493" s="7" t="str">
        <f t="shared" si="16"/>
        <v/>
      </c>
      <c r="X493" s="79"/>
      <c r="Z493" s="7" t="str">
        <f>IF($D493="", "", COUNTIF('Categories &amp; Budgets'!$B$11:$B$40, $D493))</f>
        <v/>
      </c>
    </row>
    <row r="494" spans="1:26" x14ac:dyDescent="0.25">
      <c r="A494" s="32"/>
      <c r="B494" s="102"/>
      <c r="C494" s="103"/>
      <c r="D494" s="103"/>
      <c r="E494" s="103"/>
      <c r="F494" s="103"/>
      <c r="G494" s="104"/>
      <c r="H494" s="32"/>
      <c r="I494" s="27" t="str">
        <f>IF($D494="", "", IFERROR(INDEX('Categories &amp; Budgets'!$K$11:$K$40, MATCH($D494, 'Categories &amp; Budgets'!$B$11:$B$40, 0)), ""))</f>
        <v/>
      </c>
      <c r="J494" s="32"/>
      <c r="K494" s="30" t="str">
        <f>IF($D494="", "", IFERROR(INDEX('Categories &amp; Budgets'!$C$11:$C$40, MATCH($D494, 'Categories &amp; Budgets'!$B$11:$B$40, 0)), ""))</f>
        <v/>
      </c>
      <c r="L494" s="32"/>
      <c r="S494" s="7" t="str">
        <f t="shared" si="15"/>
        <v/>
      </c>
      <c r="U494" s="7" t="str">
        <f t="shared" si="16"/>
        <v/>
      </c>
      <c r="X494" s="79"/>
      <c r="Z494" s="7" t="str">
        <f>IF($D494="", "", COUNTIF('Categories &amp; Budgets'!$B$11:$B$40, $D494))</f>
        <v/>
      </c>
    </row>
    <row r="495" spans="1:26" x14ac:dyDescent="0.25">
      <c r="A495" s="32"/>
      <c r="B495" s="102"/>
      <c r="C495" s="103"/>
      <c r="D495" s="103"/>
      <c r="E495" s="103"/>
      <c r="F495" s="103"/>
      <c r="G495" s="104"/>
      <c r="H495" s="32"/>
      <c r="I495" s="27" t="str">
        <f>IF($D495="", "", IFERROR(INDEX('Categories &amp; Budgets'!$K$11:$K$40, MATCH($D495, 'Categories &amp; Budgets'!$B$11:$B$40, 0)), ""))</f>
        <v/>
      </c>
      <c r="J495" s="32"/>
      <c r="K495" s="30" t="str">
        <f>IF($D495="", "", IFERROR(INDEX('Categories &amp; Budgets'!$C$11:$C$40, MATCH($D495, 'Categories &amp; Budgets'!$B$11:$B$40, 0)), ""))</f>
        <v/>
      </c>
      <c r="L495" s="32"/>
      <c r="S495" s="7" t="str">
        <f t="shared" si="15"/>
        <v/>
      </c>
      <c r="U495" s="7" t="str">
        <f t="shared" si="16"/>
        <v/>
      </c>
      <c r="X495" s="79"/>
      <c r="Z495" s="7" t="str">
        <f>IF($D495="", "", COUNTIF('Categories &amp; Budgets'!$B$11:$B$40, $D495))</f>
        <v/>
      </c>
    </row>
    <row r="496" spans="1:26" x14ac:dyDescent="0.25">
      <c r="A496" s="32"/>
      <c r="B496" s="102"/>
      <c r="C496" s="103"/>
      <c r="D496" s="103"/>
      <c r="E496" s="103"/>
      <c r="F496" s="103"/>
      <c r="G496" s="104"/>
      <c r="H496" s="32"/>
      <c r="I496" s="27" t="str">
        <f>IF($D496="", "", IFERROR(INDEX('Categories &amp; Budgets'!$K$11:$K$40, MATCH($D496, 'Categories &amp; Budgets'!$B$11:$B$40, 0)), ""))</f>
        <v/>
      </c>
      <c r="J496" s="32"/>
      <c r="K496" s="30" t="str">
        <f>IF($D496="", "", IFERROR(INDEX('Categories &amp; Budgets'!$C$11:$C$40, MATCH($D496, 'Categories &amp; Budgets'!$B$11:$B$40, 0)), ""))</f>
        <v/>
      </c>
      <c r="L496" s="32"/>
      <c r="S496" s="7" t="str">
        <f t="shared" si="15"/>
        <v/>
      </c>
      <c r="U496" s="7" t="str">
        <f t="shared" si="16"/>
        <v/>
      </c>
      <c r="X496" s="79"/>
      <c r="Z496" s="7" t="str">
        <f>IF($D496="", "", COUNTIF('Categories &amp; Budgets'!$B$11:$B$40, $D496))</f>
        <v/>
      </c>
    </row>
    <row r="497" spans="1:26" x14ac:dyDescent="0.25">
      <c r="A497" s="32"/>
      <c r="B497" s="102"/>
      <c r="C497" s="103"/>
      <c r="D497" s="103"/>
      <c r="E497" s="103"/>
      <c r="F497" s="103"/>
      <c r="G497" s="104"/>
      <c r="H497" s="32"/>
      <c r="I497" s="27" t="str">
        <f>IF($D497="", "", IFERROR(INDEX('Categories &amp; Budgets'!$K$11:$K$40, MATCH($D497, 'Categories &amp; Budgets'!$B$11:$B$40, 0)), ""))</f>
        <v/>
      </c>
      <c r="J497" s="32"/>
      <c r="K497" s="30" t="str">
        <f>IF($D497="", "", IFERROR(INDEX('Categories &amp; Budgets'!$C$11:$C$40, MATCH($D497, 'Categories &amp; Budgets'!$B$11:$B$40, 0)), ""))</f>
        <v/>
      </c>
      <c r="L497" s="32"/>
      <c r="S497" s="7" t="str">
        <f t="shared" si="15"/>
        <v/>
      </c>
      <c r="U497" s="7" t="str">
        <f t="shared" si="16"/>
        <v/>
      </c>
      <c r="X497" s="79"/>
      <c r="Z497" s="7" t="str">
        <f>IF($D497="", "", COUNTIF('Categories &amp; Budgets'!$B$11:$B$40, $D497))</f>
        <v/>
      </c>
    </row>
    <row r="498" spans="1:26" x14ac:dyDescent="0.25">
      <c r="A498" s="32"/>
      <c r="B498" s="102"/>
      <c r="C498" s="103"/>
      <c r="D498" s="103"/>
      <c r="E498" s="103"/>
      <c r="F498" s="103"/>
      <c r="G498" s="104"/>
      <c r="H498" s="32"/>
      <c r="I498" s="27" t="str">
        <f>IF($D498="", "", IFERROR(INDEX('Categories &amp; Budgets'!$K$11:$K$40, MATCH($D498, 'Categories &amp; Budgets'!$B$11:$B$40, 0)), ""))</f>
        <v/>
      </c>
      <c r="J498" s="32"/>
      <c r="K498" s="30" t="str">
        <f>IF($D498="", "", IFERROR(INDEX('Categories &amp; Budgets'!$C$11:$C$40, MATCH($D498, 'Categories &amp; Budgets'!$B$11:$B$40, 0)), ""))</f>
        <v/>
      </c>
      <c r="L498" s="32"/>
      <c r="S498" s="7" t="str">
        <f t="shared" si="15"/>
        <v/>
      </c>
      <c r="U498" s="7" t="str">
        <f t="shared" si="16"/>
        <v/>
      </c>
      <c r="X498" s="79"/>
      <c r="Z498" s="7" t="str">
        <f>IF($D498="", "", COUNTIF('Categories &amp; Budgets'!$B$11:$B$40, $D498))</f>
        <v/>
      </c>
    </row>
    <row r="499" spans="1:26" x14ac:dyDescent="0.25">
      <c r="A499" s="32"/>
      <c r="B499" s="102"/>
      <c r="C499" s="103"/>
      <c r="D499" s="103"/>
      <c r="E499" s="103"/>
      <c r="F499" s="103"/>
      <c r="G499" s="104"/>
      <c r="H499" s="32"/>
      <c r="I499" s="27" t="str">
        <f>IF($D499="", "", IFERROR(INDEX('Categories &amp; Budgets'!$K$11:$K$40, MATCH($D499, 'Categories &amp; Budgets'!$B$11:$B$40, 0)), ""))</f>
        <v/>
      </c>
      <c r="J499" s="32"/>
      <c r="K499" s="30" t="str">
        <f>IF($D499="", "", IFERROR(INDEX('Categories &amp; Budgets'!$C$11:$C$40, MATCH($D499, 'Categories &amp; Budgets'!$B$11:$B$40, 0)), ""))</f>
        <v/>
      </c>
      <c r="L499" s="32"/>
      <c r="S499" s="7" t="str">
        <f t="shared" si="15"/>
        <v/>
      </c>
      <c r="U499" s="7" t="str">
        <f t="shared" si="16"/>
        <v/>
      </c>
      <c r="X499" s="79"/>
      <c r="Z499" s="7" t="str">
        <f>IF($D499="", "", COUNTIF('Categories &amp; Budgets'!$B$11:$B$40, $D499))</f>
        <v/>
      </c>
    </row>
    <row r="500" spans="1:26" x14ac:dyDescent="0.25">
      <c r="A500" s="32"/>
      <c r="B500" s="102"/>
      <c r="C500" s="103"/>
      <c r="D500" s="103"/>
      <c r="E500" s="103"/>
      <c r="F500" s="103"/>
      <c r="G500" s="104"/>
      <c r="H500" s="32"/>
      <c r="I500" s="27" t="str">
        <f>IF($D500="", "", IFERROR(INDEX('Categories &amp; Budgets'!$K$11:$K$40, MATCH($D500, 'Categories &amp; Budgets'!$B$11:$B$40, 0)), ""))</f>
        <v/>
      </c>
      <c r="J500" s="32"/>
      <c r="K500" s="30" t="str">
        <f>IF($D500="", "", IFERROR(INDEX('Categories &amp; Budgets'!$C$11:$C$40, MATCH($D500, 'Categories &amp; Budgets'!$B$11:$B$40, 0)), ""))</f>
        <v/>
      </c>
      <c r="L500" s="32"/>
      <c r="S500" s="7" t="str">
        <f t="shared" si="15"/>
        <v/>
      </c>
      <c r="U500" s="7" t="str">
        <f t="shared" si="16"/>
        <v/>
      </c>
      <c r="X500" s="79"/>
      <c r="Z500" s="7" t="str">
        <f>IF($D500="", "", COUNTIF('Categories &amp; Budgets'!$B$11:$B$40, $D500))</f>
        <v/>
      </c>
    </row>
    <row r="501" spans="1:26" x14ac:dyDescent="0.25">
      <c r="A501" s="32"/>
      <c r="B501" s="102"/>
      <c r="C501" s="103"/>
      <c r="D501" s="103"/>
      <c r="E501" s="103"/>
      <c r="F501" s="103"/>
      <c r="G501" s="104"/>
      <c r="H501" s="32"/>
      <c r="I501" s="27" t="str">
        <f>IF($D501="", "", IFERROR(INDEX('Categories &amp; Budgets'!$K$11:$K$40, MATCH($D501, 'Categories &amp; Budgets'!$B$11:$B$40, 0)), ""))</f>
        <v/>
      </c>
      <c r="J501" s="32"/>
      <c r="K501" s="30" t="str">
        <f>IF($D501="", "", IFERROR(INDEX('Categories &amp; Budgets'!$C$11:$C$40, MATCH($D501, 'Categories &amp; Budgets'!$B$11:$B$40, 0)), ""))</f>
        <v/>
      </c>
      <c r="L501" s="32"/>
      <c r="S501" s="7" t="str">
        <f t="shared" si="15"/>
        <v/>
      </c>
      <c r="U501" s="7" t="str">
        <f t="shared" si="16"/>
        <v/>
      </c>
      <c r="X501" s="79"/>
      <c r="Z501" s="7" t="str">
        <f>IF($D501="", "", COUNTIF('Categories &amp; Budgets'!$B$11:$B$40, $D501))</f>
        <v/>
      </c>
    </row>
    <row r="502" spans="1:26" x14ac:dyDescent="0.25">
      <c r="A502" s="32"/>
      <c r="B502" s="102"/>
      <c r="C502" s="103"/>
      <c r="D502" s="103"/>
      <c r="E502" s="103"/>
      <c r="F502" s="103"/>
      <c r="G502" s="104"/>
      <c r="H502" s="32"/>
      <c r="I502" s="27" t="str">
        <f>IF($D502="", "", IFERROR(INDEX('Categories &amp; Budgets'!$K$11:$K$40, MATCH($D502, 'Categories &amp; Budgets'!$B$11:$B$40, 0)), ""))</f>
        <v/>
      </c>
      <c r="J502" s="32"/>
      <c r="K502" s="30" t="str">
        <f>IF($D502="", "", IFERROR(INDEX('Categories &amp; Budgets'!$C$11:$C$40, MATCH($D502, 'Categories &amp; Budgets'!$B$11:$B$40, 0)), ""))</f>
        <v/>
      </c>
      <c r="L502" s="32"/>
      <c r="S502" s="7" t="str">
        <f t="shared" si="15"/>
        <v/>
      </c>
      <c r="U502" s="7" t="str">
        <f t="shared" si="16"/>
        <v/>
      </c>
      <c r="X502" s="79"/>
      <c r="Z502" s="7" t="str">
        <f>IF($D502="", "", COUNTIF('Categories &amp; Budgets'!$B$11:$B$40, $D502))</f>
        <v/>
      </c>
    </row>
    <row r="503" spans="1:26" x14ac:dyDescent="0.25">
      <c r="A503" s="32"/>
      <c r="B503" s="102"/>
      <c r="C503" s="103"/>
      <c r="D503" s="103"/>
      <c r="E503" s="103"/>
      <c r="F503" s="103"/>
      <c r="G503" s="104"/>
      <c r="H503" s="32"/>
      <c r="I503" s="27" t="str">
        <f>IF($D503="", "", IFERROR(INDEX('Categories &amp; Budgets'!$K$11:$K$40, MATCH($D503, 'Categories &amp; Budgets'!$B$11:$B$40, 0)), ""))</f>
        <v/>
      </c>
      <c r="J503" s="32"/>
      <c r="K503" s="30" t="str">
        <f>IF($D503="", "", IFERROR(INDEX('Categories &amp; Budgets'!$C$11:$C$40, MATCH($D503, 'Categories &amp; Budgets'!$B$11:$B$40, 0)), ""))</f>
        <v/>
      </c>
      <c r="L503" s="32"/>
      <c r="S503" s="7" t="str">
        <f t="shared" si="15"/>
        <v/>
      </c>
      <c r="U503" s="7" t="str">
        <f t="shared" si="16"/>
        <v/>
      </c>
      <c r="X503" s="79"/>
      <c r="Z503" s="7" t="str">
        <f>IF($D503="", "", COUNTIF('Categories &amp; Budgets'!$B$11:$B$40, $D503))</f>
        <v/>
      </c>
    </row>
    <row r="504" spans="1:26" x14ac:dyDescent="0.25">
      <c r="A504" s="32"/>
      <c r="B504" s="102"/>
      <c r="C504" s="103"/>
      <c r="D504" s="103"/>
      <c r="E504" s="103"/>
      <c r="F504" s="103"/>
      <c r="G504" s="104"/>
      <c r="H504" s="32"/>
      <c r="I504" s="27" t="str">
        <f>IF($D504="", "", IFERROR(INDEX('Categories &amp; Budgets'!$K$11:$K$40, MATCH($D504, 'Categories &amp; Budgets'!$B$11:$B$40, 0)), ""))</f>
        <v/>
      </c>
      <c r="J504" s="32"/>
      <c r="K504" s="30" t="str">
        <f>IF($D504="", "", IFERROR(INDEX('Categories &amp; Budgets'!$C$11:$C$40, MATCH($D504, 'Categories &amp; Budgets'!$B$11:$B$40, 0)), ""))</f>
        <v/>
      </c>
      <c r="L504" s="32"/>
      <c r="S504" s="7" t="str">
        <f t="shared" si="15"/>
        <v/>
      </c>
      <c r="U504" s="7" t="str">
        <f t="shared" si="16"/>
        <v/>
      </c>
      <c r="X504" s="79"/>
      <c r="Z504" s="7" t="str">
        <f>IF($D504="", "", COUNTIF('Categories &amp; Budgets'!$B$11:$B$40, $D504))</f>
        <v/>
      </c>
    </row>
    <row r="505" spans="1:26" x14ac:dyDescent="0.25">
      <c r="A505" s="32"/>
      <c r="B505" s="102"/>
      <c r="C505" s="103"/>
      <c r="D505" s="103"/>
      <c r="E505" s="103"/>
      <c r="F505" s="103"/>
      <c r="G505" s="104"/>
      <c r="H505" s="32"/>
      <c r="I505" s="27" t="str">
        <f>IF($D505="", "", IFERROR(INDEX('Categories &amp; Budgets'!$K$11:$K$40, MATCH($D505, 'Categories &amp; Budgets'!$B$11:$B$40, 0)), ""))</f>
        <v/>
      </c>
      <c r="J505" s="32"/>
      <c r="K505" s="30" t="str">
        <f>IF($D505="", "", IFERROR(INDEX('Categories &amp; Budgets'!$C$11:$C$40, MATCH($D505, 'Categories &amp; Budgets'!$B$11:$B$40, 0)), ""))</f>
        <v/>
      </c>
      <c r="L505" s="32"/>
      <c r="S505" s="7" t="str">
        <f t="shared" si="15"/>
        <v/>
      </c>
      <c r="U505" s="7" t="str">
        <f t="shared" si="16"/>
        <v/>
      </c>
      <c r="X505" s="79"/>
      <c r="Z505" s="7" t="str">
        <f>IF($D505="", "", COUNTIF('Categories &amp; Budgets'!$B$11:$B$40, $D505))</f>
        <v/>
      </c>
    </row>
    <row r="506" spans="1:26" x14ac:dyDescent="0.25">
      <c r="A506" s="32"/>
      <c r="B506" s="102"/>
      <c r="C506" s="103"/>
      <c r="D506" s="103"/>
      <c r="E506" s="103"/>
      <c r="F506" s="103"/>
      <c r="G506" s="104"/>
      <c r="H506" s="32"/>
      <c r="I506" s="27" t="str">
        <f>IF($D506="", "", IFERROR(INDEX('Categories &amp; Budgets'!$K$11:$K$40, MATCH($D506, 'Categories &amp; Budgets'!$B$11:$B$40, 0)), ""))</f>
        <v/>
      </c>
      <c r="J506" s="32"/>
      <c r="K506" s="30" t="str">
        <f>IF($D506="", "", IFERROR(INDEX('Categories &amp; Budgets'!$C$11:$C$40, MATCH($D506, 'Categories &amp; Budgets'!$B$11:$B$40, 0)), ""))</f>
        <v/>
      </c>
      <c r="L506" s="32"/>
      <c r="S506" s="7" t="str">
        <f t="shared" si="15"/>
        <v/>
      </c>
      <c r="U506" s="7" t="str">
        <f t="shared" si="16"/>
        <v/>
      </c>
      <c r="X506" s="79"/>
      <c r="Z506" s="7" t="str">
        <f>IF($D506="", "", COUNTIF('Categories &amp; Budgets'!$B$11:$B$40, $D506))</f>
        <v/>
      </c>
    </row>
    <row r="507" spans="1:26" x14ac:dyDescent="0.25">
      <c r="A507" s="32"/>
      <c r="B507" s="102"/>
      <c r="C507" s="103"/>
      <c r="D507" s="103"/>
      <c r="E507" s="103"/>
      <c r="F507" s="103"/>
      <c r="G507" s="104"/>
      <c r="H507" s="32"/>
      <c r="I507" s="27" t="str">
        <f>IF($D507="", "", IFERROR(INDEX('Categories &amp; Budgets'!$K$11:$K$40, MATCH($D507, 'Categories &amp; Budgets'!$B$11:$B$40, 0)), ""))</f>
        <v/>
      </c>
      <c r="J507" s="32"/>
      <c r="K507" s="30" t="str">
        <f>IF($D507="", "", IFERROR(INDEX('Categories &amp; Budgets'!$C$11:$C$40, MATCH($D507, 'Categories &amp; Budgets'!$B$11:$B$40, 0)), ""))</f>
        <v/>
      </c>
      <c r="L507" s="32"/>
      <c r="S507" s="7" t="str">
        <f t="shared" si="15"/>
        <v/>
      </c>
      <c r="U507" s="7" t="str">
        <f t="shared" si="16"/>
        <v/>
      </c>
      <c r="X507" s="79"/>
      <c r="Z507" s="7" t="str">
        <f>IF($D507="", "", COUNTIF('Categories &amp; Budgets'!$B$11:$B$40, $D507))</f>
        <v/>
      </c>
    </row>
    <row r="508" spans="1:26" x14ac:dyDescent="0.25">
      <c r="A508" s="32"/>
      <c r="B508" s="102"/>
      <c r="C508" s="103"/>
      <c r="D508" s="103"/>
      <c r="E508" s="103"/>
      <c r="F508" s="103"/>
      <c r="G508" s="104"/>
      <c r="H508" s="32"/>
      <c r="I508" s="27" t="str">
        <f>IF($D508="", "", IFERROR(INDEX('Categories &amp; Budgets'!$K$11:$K$40, MATCH($D508, 'Categories &amp; Budgets'!$B$11:$B$40, 0)), ""))</f>
        <v/>
      </c>
      <c r="J508" s="32"/>
      <c r="K508" s="30" t="str">
        <f>IF($D508="", "", IFERROR(INDEX('Categories &amp; Budgets'!$C$11:$C$40, MATCH($D508, 'Categories &amp; Budgets'!$B$11:$B$40, 0)), ""))</f>
        <v/>
      </c>
      <c r="L508" s="32"/>
      <c r="S508" s="7" t="str">
        <f t="shared" si="15"/>
        <v/>
      </c>
      <c r="U508" s="7" t="str">
        <f t="shared" si="16"/>
        <v/>
      </c>
      <c r="X508" s="79"/>
      <c r="Z508" s="7" t="str">
        <f>IF($D508="", "", COUNTIF('Categories &amp; Budgets'!$B$11:$B$40, $D508))</f>
        <v/>
      </c>
    </row>
    <row r="509" spans="1:26" x14ac:dyDescent="0.25">
      <c r="A509" s="32"/>
      <c r="B509" s="102"/>
      <c r="C509" s="103"/>
      <c r="D509" s="103"/>
      <c r="E509" s="103"/>
      <c r="F509" s="103"/>
      <c r="G509" s="104"/>
      <c r="H509" s="32"/>
      <c r="I509" s="27" t="str">
        <f>IF($D509="", "", IFERROR(INDEX('Categories &amp; Budgets'!$K$11:$K$40, MATCH($D509, 'Categories &amp; Budgets'!$B$11:$B$40, 0)), ""))</f>
        <v/>
      </c>
      <c r="J509" s="32"/>
      <c r="K509" s="30" t="str">
        <f>IF($D509="", "", IFERROR(INDEX('Categories &amp; Budgets'!$C$11:$C$40, MATCH($D509, 'Categories &amp; Budgets'!$B$11:$B$40, 0)), ""))</f>
        <v/>
      </c>
      <c r="L509" s="32"/>
      <c r="S509" s="7" t="str">
        <f t="shared" si="15"/>
        <v/>
      </c>
      <c r="U509" s="7" t="str">
        <f t="shared" si="16"/>
        <v/>
      </c>
      <c r="X509" s="79"/>
      <c r="Z509" s="7" t="str">
        <f>IF($D509="", "", COUNTIF('Categories &amp; Budgets'!$B$11:$B$40, $D509))</f>
        <v/>
      </c>
    </row>
    <row r="510" spans="1:26" x14ac:dyDescent="0.25">
      <c r="A510" s="32"/>
      <c r="B510" s="102"/>
      <c r="C510" s="103"/>
      <c r="D510" s="103"/>
      <c r="E510" s="103"/>
      <c r="F510" s="103"/>
      <c r="G510" s="104"/>
      <c r="H510" s="32"/>
      <c r="I510" s="27" t="str">
        <f>IF($D510="", "", IFERROR(INDEX('Categories &amp; Budgets'!$K$11:$K$40, MATCH($D510, 'Categories &amp; Budgets'!$B$11:$B$40, 0)), ""))</f>
        <v/>
      </c>
      <c r="J510" s="32"/>
      <c r="K510" s="30" t="str">
        <f>IF($D510="", "", IFERROR(INDEX('Categories &amp; Budgets'!$C$11:$C$40, MATCH($D510, 'Categories &amp; Budgets'!$B$11:$B$40, 0)), ""))</f>
        <v/>
      </c>
      <c r="L510" s="32"/>
      <c r="S510" s="7" t="str">
        <f t="shared" si="15"/>
        <v/>
      </c>
      <c r="U510" s="7" t="str">
        <f t="shared" si="16"/>
        <v/>
      </c>
      <c r="X510" s="79"/>
      <c r="Z510" s="7" t="str">
        <f>IF($D510="", "", COUNTIF('Categories &amp; Budgets'!$B$11:$B$40, $D510))</f>
        <v/>
      </c>
    </row>
    <row r="511" spans="1:26" x14ac:dyDescent="0.25">
      <c r="A511" s="32"/>
      <c r="B511" s="102"/>
      <c r="C511" s="103"/>
      <c r="D511" s="103"/>
      <c r="E511" s="103"/>
      <c r="F511" s="103"/>
      <c r="G511" s="104"/>
      <c r="H511" s="32"/>
      <c r="I511" s="27" t="str">
        <f>IF($D511="", "", IFERROR(INDEX('Categories &amp; Budgets'!$K$11:$K$40, MATCH($D511, 'Categories &amp; Budgets'!$B$11:$B$40, 0)), ""))</f>
        <v/>
      </c>
      <c r="J511" s="32"/>
      <c r="K511" s="30" t="str">
        <f>IF($D511="", "", IFERROR(INDEX('Categories &amp; Budgets'!$C$11:$C$40, MATCH($D511, 'Categories &amp; Budgets'!$B$11:$B$40, 0)), ""))</f>
        <v/>
      </c>
      <c r="L511" s="32"/>
      <c r="S511" s="7" t="str">
        <f t="shared" si="15"/>
        <v/>
      </c>
      <c r="U511" s="7" t="str">
        <f t="shared" si="16"/>
        <v/>
      </c>
      <c r="X511" s="79"/>
      <c r="Z511" s="7" t="str">
        <f>IF($D511="", "", COUNTIF('Categories &amp; Budgets'!$B$11:$B$40, $D511))</f>
        <v/>
      </c>
    </row>
    <row r="512" spans="1:26" x14ac:dyDescent="0.25">
      <c r="A512" s="32"/>
      <c r="B512" s="102"/>
      <c r="C512" s="103"/>
      <c r="D512" s="103"/>
      <c r="E512" s="103"/>
      <c r="F512" s="103"/>
      <c r="G512" s="104"/>
      <c r="H512" s="32"/>
      <c r="I512" s="27" t="str">
        <f>IF($D512="", "", IFERROR(INDEX('Categories &amp; Budgets'!$K$11:$K$40, MATCH($D512, 'Categories &amp; Budgets'!$B$11:$B$40, 0)), ""))</f>
        <v/>
      </c>
      <c r="J512" s="32"/>
      <c r="K512" s="30" t="str">
        <f>IF($D512="", "", IFERROR(INDEX('Categories &amp; Budgets'!$C$11:$C$40, MATCH($D512, 'Categories &amp; Budgets'!$B$11:$B$40, 0)), ""))</f>
        <v/>
      </c>
      <c r="L512" s="32"/>
      <c r="S512" s="7" t="str">
        <f t="shared" si="15"/>
        <v/>
      </c>
      <c r="U512" s="7" t="str">
        <f t="shared" si="16"/>
        <v/>
      </c>
      <c r="X512" s="79"/>
      <c r="Z512" s="7" t="str">
        <f>IF($D512="", "", COUNTIF('Categories &amp; Budgets'!$B$11:$B$40, $D512))</f>
        <v/>
      </c>
    </row>
    <row r="513" spans="1:26" x14ac:dyDescent="0.25">
      <c r="A513" s="32"/>
      <c r="B513" s="102"/>
      <c r="C513" s="103"/>
      <c r="D513" s="103"/>
      <c r="E513" s="103"/>
      <c r="F513" s="103"/>
      <c r="G513" s="104"/>
      <c r="H513" s="32"/>
      <c r="I513" s="27" t="str">
        <f>IF($D513="", "", IFERROR(INDEX('Categories &amp; Budgets'!$K$11:$K$40, MATCH($D513, 'Categories &amp; Budgets'!$B$11:$B$40, 0)), ""))</f>
        <v/>
      </c>
      <c r="J513" s="32"/>
      <c r="K513" s="30" t="str">
        <f>IF($D513="", "", IFERROR(INDEX('Categories &amp; Budgets'!$C$11:$C$40, MATCH($D513, 'Categories &amp; Budgets'!$B$11:$B$40, 0)), ""))</f>
        <v/>
      </c>
      <c r="L513" s="32"/>
      <c r="S513" s="7" t="str">
        <f t="shared" si="15"/>
        <v/>
      </c>
      <c r="U513" s="7" t="str">
        <f t="shared" si="16"/>
        <v/>
      </c>
      <c r="X513" s="79"/>
      <c r="Z513" s="7" t="str">
        <f>IF($D513="", "", COUNTIF('Categories &amp; Budgets'!$B$11:$B$40, $D513))</f>
        <v/>
      </c>
    </row>
    <row r="514" spans="1:26" x14ac:dyDescent="0.25">
      <c r="A514" s="32"/>
      <c r="B514" s="102"/>
      <c r="C514" s="103"/>
      <c r="D514" s="103"/>
      <c r="E514" s="103"/>
      <c r="F514" s="103"/>
      <c r="G514" s="104"/>
      <c r="H514" s="32"/>
      <c r="I514" s="27" t="str">
        <f>IF($D514="", "", IFERROR(INDEX('Categories &amp; Budgets'!$K$11:$K$40, MATCH($D514, 'Categories &amp; Budgets'!$B$11:$B$40, 0)), ""))</f>
        <v/>
      </c>
      <c r="J514" s="32"/>
      <c r="K514" s="30" t="str">
        <f>IF($D514="", "", IFERROR(INDEX('Categories &amp; Budgets'!$C$11:$C$40, MATCH($D514, 'Categories &amp; Budgets'!$B$11:$B$40, 0)), ""))</f>
        <v/>
      </c>
      <c r="L514" s="32"/>
      <c r="S514" s="7" t="str">
        <f t="shared" si="15"/>
        <v/>
      </c>
      <c r="U514" s="7" t="str">
        <f t="shared" si="16"/>
        <v/>
      </c>
      <c r="X514" s="79"/>
      <c r="Z514" s="7" t="str">
        <f>IF($D514="", "", COUNTIF('Categories &amp; Budgets'!$B$11:$B$40, $D514))</f>
        <v/>
      </c>
    </row>
    <row r="515" spans="1:26" x14ac:dyDescent="0.25">
      <c r="A515" s="32"/>
      <c r="B515" s="102"/>
      <c r="C515" s="103"/>
      <c r="D515" s="103"/>
      <c r="E515" s="103"/>
      <c r="F515" s="103"/>
      <c r="G515" s="104"/>
      <c r="H515" s="32"/>
      <c r="I515" s="27" t="str">
        <f>IF($D515="", "", IFERROR(INDEX('Categories &amp; Budgets'!$K$11:$K$40, MATCH($D515, 'Categories &amp; Budgets'!$B$11:$B$40, 0)), ""))</f>
        <v/>
      </c>
      <c r="J515" s="32"/>
      <c r="K515" s="30" t="str">
        <f>IF($D515="", "", IFERROR(INDEX('Categories &amp; Budgets'!$C$11:$C$40, MATCH($D515, 'Categories &amp; Budgets'!$B$11:$B$40, 0)), ""))</f>
        <v/>
      </c>
      <c r="L515" s="32"/>
      <c r="S515" s="7" t="str">
        <f t="shared" si="15"/>
        <v/>
      </c>
      <c r="U515" s="7" t="str">
        <f t="shared" si="16"/>
        <v/>
      </c>
      <c r="X515" s="79"/>
      <c r="Z515" s="7" t="str">
        <f>IF($D515="", "", COUNTIF('Categories &amp; Budgets'!$B$11:$B$40, $D515))</f>
        <v/>
      </c>
    </row>
    <row r="516" spans="1:26" x14ac:dyDescent="0.25">
      <c r="A516" s="32"/>
      <c r="B516" s="102"/>
      <c r="C516" s="103"/>
      <c r="D516" s="103"/>
      <c r="E516" s="103"/>
      <c r="F516" s="103"/>
      <c r="G516" s="104"/>
      <c r="H516" s="32"/>
      <c r="I516" s="27" t="str">
        <f>IF($D516="", "", IFERROR(INDEX('Categories &amp; Budgets'!$K$11:$K$40, MATCH($D516, 'Categories &amp; Budgets'!$B$11:$B$40, 0)), ""))</f>
        <v/>
      </c>
      <c r="J516" s="32"/>
      <c r="K516" s="30" t="str">
        <f>IF($D516="", "", IFERROR(INDEX('Categories &amp; Budgets'!$C$11:$C$40, MATCH($D516, 'Categories &amp; Budgets'!$B$11:$B$40, 0)), ""))</f>
        <v/>
      </c>
      <c r="L516" s="32"/>
      <c r="S516" s="7" t="str">
        <f t="shared" si="15"/>
        <v/>
      </c>
      <c r="U516" s="7" t="str">
        <f t="shared" si="16"/>
        <v/>
      </c>
      <c r="X516" s="79"/>
      <c r="Z516" s="7" t="str">
        <f>IF($D516="", "", COUNTIF('Categories &amp; Budgets'!$B$11:$B$40, $D516))</f>
        <v/>
      </c>
    </row>
    <row r="517" spans="1:26" x14ac:dyDescent="0.25">
      <c r="A517" s="32"/>
      <c r="B517" s="102"/>
      <c r="C517" s="103"/>
      <c r="D517" s="103"/>
      <c r="E517" s="103"/>
      <c r="F517" s="103"/>
      <c r="G517" s="104"/>
      <c r="H517" s="32"/>
      <c r="I517" s="27" t="str">
        <f>IF($D517="", "", IFERROR(INDEX('Categories &amp; Budgets'!$K$11:$K$40, MATCH($D517, 'Categories &amp; Budgets'!$B$11:$B$40, 0)), ""))</f>
        <v/>
      </c>
      <c r="J517" s="32"/>
      <c r="K517" s="30" t="str">
        <f>IF($D517="", "", IFERROR(INDEX('Categories &amp; Budgets'!$C$11:$C$40, MATCH($D517, 'Categories &amp; Budgets'!$B$11:$B$40, 0)), ""))</f>
        <v/>
      </c>
      <c r="L517" s="32"/>
      <c r="S517" s="7" t="str">
        <f t="shared" si="15"/>
        <v/>
      </c>
      <c r="U517" s="7" t="str">
        <f t="shared" si="16"/>
        <v/>
      </c>
      <c r="X517" s="79"/>
      <c r="Z517" s="7" t="str">
        <f>IF($D517="", "", COUNTIF('Categories &amp; Budgets'!$B$11:$B$40, $D517))</f>
        <v/>
      </c>
    </row>
    <row r="518" spans="1:26" x14ac:dyDescent="0.25">
      <c r="A518" s="32"/>
      <c r="B518" s="102"/>
      <c r="C518" s="103"/>
      <c r="D518" s="103"/>
      <c r="E518" s="103"/>
      <c r="F518" s="103"/>
      <c r="G518" s="104"/>
      <c r="H518" s="32"/>
      <c r="I518" s="27" t="str">
        <f>IF($D518="", "", IFERROR(INDEX('Categories &amp; Budgets'!$K$11:$K$40, MATCH($D518, 'Categories &amp; Budgets'!$B$11:$B$40, 0)), ""))</f>
        <v/>
      </c>
      <c r="J518" s="32"/>
      <c r="K518" s="30" t="str">
        <f>IF($D518="", "", IFERROR(INDEX('Categories &amp; Budgets'!$C$11:$C$40, MATCH($D518, 'Categories &amp; Budgets'!$B$11:$B$40, 0)), ""))</f>
        <v/>
      </c>
      <c r="L518" s="32"/>
      <c r="S518" s="7" t="str">
        <f t="shared" si="15"/>
        <v/>
      </c>
      <c r="U518" s="7" t="str">
        <f t="shared" si="16"/>
        <v/>
      </c>
      <c r="X518" s="79"/>
      <c r="Z518" s="7" t="str">
        <f>IF($D518="", "", COUNTIF('Categories &amp; Budgets'!$B$11:$B$40, $D518))</f>
        <v/>
      </c>
    </row>
    <row r="519" spans="1:26" x14ac:dyDescent="0.25">
      <c r="A519" s="32"/>
      <c r="B519" s="102"/>
      <c r="C519" s="103"/>
      <c r="D519" s="103"/>
      <c r="E519" s="103"/>
      <c r="F519" s="103"/>
      <c r="G519" s="104"/>
      <c r="H519" s="32"/>
      <c r="I519" s="27" t="str">
        <f>IF($D519="", "", IFERROR(INDEX('Categories &amp; Budgets'!$K$11:$K$40, MATCH($D519, 'Categories &amp; Budgets'!$B$11:$B$40, 0)), ""))</f>
        <v/>
      </c>
      <c r="J519" s="32"/>
      <c r="K519" s="30" t="str">
        <f>IF($D519="", "", IFERROR(INDEX('Categories &amp; Budgets'!$C$11:$C$40, MATCH($D519, 'Categories &amp; Budgets'!$B$11:$B$40, 0)), ""))</f>
        <v/>
      </c>
      <c r="L519" s="32"/>
      <c r="S519" s="7" t="str">
        <f t="shared" si="15"/>
        <v/>
      </c>
      <c r="U519" s="7" t="str">
        <f t="shared" si="16"/>
        <v/>
      </c>
      <c r="X519" s="79"/>
      <c r="Z519" s="7" t="str">
        <f>IF($D519="", "", COUNTIF('Categories &amp; Budgets'!$B$11:$B$40, $D519))</f>
        <v/>
      </c>
    </row>
    <row r="520" spans="1:26" x14ac:dyDescent="0.25">
      <c r="A520" s="32"/>
      <c r="B520" s="102"/>
      <c r="C520" s="103"/>
      <c r="D520" s="103"/>
      <c r="E520" s="103"/>
      <c r="F520" s="103"/>
      <c r="G520" s="104"/>
      <c r="H520" s="32"/>
      <c r="I520" s="27" t="str">
        <f>IF($D520="", "", IFERROR(INDEX('Categories &amp; Budgets'!$K$11:$K$40, MATCH($D520, 'Categories &amp; Budgets'!$B$11:$B$40, 0)), ""))</f>
        <v/>
      </c>
      <c r="J520" s="32"/>
      <c r="K520" s="30" t="str">
        <f>IF($D520="", "", IFERROR(INDEX('Categories &amp; Budgets'!$C$11:$C$40, MATCH($D520, 'Categories &amp; Budgets'!$B$11:$B$40, 0)), ""))</f>
        <v/>
      </c>
      <c r="L520" s="32"/>
      <c r="S520" s="7" t="str">
        <f t="shared" si="15"/>
        <v/>
      </c>
      <c r="U520" s="7" t="str">
        <f t="shared" si="16"/>
        <v/>
      </c>
      <c r="X520" s="79"/>
      <c r="Z520" s="7" t="str">
        <f>IF($D520="", "", COUNTIF('Categories &amp; Budgets'!$B$11:$B$40, $D520))</f>
        <v/>
      </c>
    </row>
    <row r="521" spans="1:26" x14ac:dyDescent="0.25">
      <c r="A521" s="32"/>
      <c r="B521" s="102"/>
      <c r="C521" s="103"/>
      <c r="D521" s="103"/>
      <c r="E521" s="103"/>
      <c r="F521" s="103"/>
      <c r="G521" s="104"/>
      <c r="H521" s="32"/>
      <c r="I521" s="27" t="str">
        <f>IF($D521="", "", IFERROR(INDEX('Categories &amp; Budgets'!$K$11:$K$40, MATCH($D521, 'Categories &amp; Budgets'!$B$11:$B$40, 0)), ""))</f>
        <v/>
      </c>
      <c r="J521" s="32"/>
      <c r="K521" s="30" t="str">
        <f>IF($D521="", "", IFERROR(INDEX('Categories &amp; Budgets'!$C$11:$C$40, MATCH($D521, 'Categories &amp; Budgets'!$B$11:$B$40, 0)), ""))</f>
        <v/>
      </c>
      <c r="L521" s="32"/>
      <c r="S521" s="7" t="str">
        <f t="shared" si="15"/>
        <v/>
      </c>
      <c r="U521" s="7" t="str">
        <f t="shared" si="16"/>
        <v/>
      </c>
      <c r="X521" s="79"/>
      <c r="Z521" s="7" t="str">
        <f>IF($D521="", "", COUNTIF('Categories &amp; Budgets'!$B$11:$B$40, $D521))</f>
        <v/>
      </c>
    </row>
    <row r="522" spans="1:26" x14ac:dyDescent="0.25">
      <c r="A522" s="32"/>
      <c r="B522" s="102"/>
      <c r="C522" s="103"/>
      <c r="D522" s="103"/>
      <c r="E522" s="103"/>
      <c r="F522" s="103"/>
      <c r="G522" s="104"/>
      <c r="H522" s="32"/>
      <c r="I522" s="27" t="str">
        <f>IF($D522="", "", IFERROR(INDEX('Categories &amp; Budgets'!$K$11:$K$40, MATCH($D522, 'Categories &amp; Budgets'!$B$11:$B$40, 0)), ""))</f>
        <v/>
      </c>
      <c r="J522" s="32"/>
      <c r="K522" s="30" t="str">
        <f>IF($D522="", "", IFERROR(INDEX('Categories &amp; Budgets'!$C$11:$C$40, MATCH($D522, 'Categories &amp; Budgets'!$B$11:$B$40, 0)), ""))</f>
        <v/>
      </c>
      <c r="L522" s="32"/>
      <c r="S522" s="7" t="str">
        <f t="shared" si="15"/>
        <v/>
      </c>
      <c r="U522" s="7" t="str">
        <f t="shared" si="16"/>
        <v/>
      </c>
      <c r="X522" s="79"/>
      <c r="Z522" s="7" t="str">
        <f>IF($D522="", "", COUNTIF('Categories &amp; Budgets'!$B$11:$B$40, $D522))</f>
        <v/>
      </c>
    </row>
    <row r="523" spans="1:26" x14ac:dyDescent="0.25">
      <c r="A523" s="32"/>
      <c r="B523" s="102"/>
      <c r="C523" s="103"/>
      <c r="D523" s="103"/>
      <c r="E523" s="103"/>
      <c r="F523" s="103"/>
      <c r="G523" s="104"/>
      <c r="H523" s="32"/>
      <c r="I523" s="27" t="str">
        <f>IF($D523="", "", IFERROR(INDEX('Categories &amp; Budgets'!$K$11:$K$40, MATCH($D523, 'Categories &amp; Budgets'!$B$11:$B$40, 0)), ""))</f>
        <v/>
      </c>
      <c r="J523" s="32"/>
      <c r="K523" s="30" t="str">
        <f>IF($D523="", "", IFERROR(INDEX('Categories &amp; Budgets'!$C$11:$C$40, MATCH($D523, 'Categories &amp; Budgets'!$B$11:$B$40, 0)), ""))</f>
        <v/>
      </c>
      <c r="L523" s="32"/>
      <c r="S523" s="7" t="str">
        <f t="shared" si="15"/>
        <v/>
      </c>
      <c r="U523" s="7" t="str">
        <f t="shared" si="16"/>
        <v/>
      </c>
      <c r="X523" s="79"/>
      <c r="Z523" s="7" t="str">
        <f>IF($D523="", "", COUNTIF('Categories &amp; Budgets'!$B$11:$B$40, $D523))</f>
        <v/>
      </c>
    </row>
    <row r="524" spans="1:26" x14ac:dyDescent="0.25">
      <c r="A524" s="32"/>
      <c r="B524" s="102"/>
      <c r="C524" s="103"/>
      <c r="D524" s="103"/>
      <c r="E524" s="103"/>
      <c r="F524" s="103"/>
      <c r="G524" s="104"/>
      <c r="H524" s="32"/>
      <c r="I524" s="27" t="str">
        <f>IF($D524="", "", IFERROR(INDEX('Categories &amp; Budgets'!$K$11:$K$40, MATCH($D524, 'Categories &amp; Budgets'!$B$11:$B$40, 0)), ""))</f>
        <v/>
      </c>
      <c r="J524" s="32"/>
      <c r="K524" s="30" t="str">
        <f>IF($D524="", "", IFERROR(INDEX('Categories &amp; Budgets'!$C$11:$C$40, MATCH($D524, 'Categories &amp; Budgets'!$B$11:$B$40, 0)), ""))</f>
        <v/>
      </c>
      <c r="L524" s="32"/>
      <c r="S524" s="7" t="str">
        <f t="shared" ref="S524:S587" si="17">IF(COUNTIF($B524:$G524, "")=6, "", "X")</f>
        <v/>
      </c>
      <c r="U524" s="7" t="str">
        <f t="shared" ref="U524:U587" si="18">IF($S524="", "", IF($D524="", "X", ""))</f>
        <v/>
      </c>
      <c r="X524" s="79"/>
      <c r="Z524" s="7" t="str">
        <f>IF($D524="", "", COUNTIF('Categories &amp; Budgets'!$B$11:$B$40, $D524))</f>
        <v/>
      </c>
    </row>
    <row r="525" spans="1:26" x14ac:dyDescent="0.25">
      <c r="A525" s="32"/>
      <c r="B525" s="102"/>
      <c r="C525" s="103"/>
      <c r="D525" s="103"/>
      <c r="E525" s="103"/>
      <c r="F525" s="103"/>
      <c r="G525" s="104"/>
      <c r="H525" s="32"/>
      <c r="I525" s="27" t="str">
        <f>IF($D525="", "", IFERROR(INDEX('Categories &amp; Budgets'!$K$11:$K$40, MATCH($D525, 'Categories &amp; Budgets'!$B$11:$B$40, 0)), ""))</f>
        <v/>
      </c>
      <c r="J525" s="32"/>
      <c r="K525" s="30" t="str">
        <f>IF($D525="", "", IFERROR(INDEX('Categories &amp; Budgets'!$C$11:$C$40, MATCH($D525, 'Categories &amp; Budgets'!$B$11:$B$40, 0)), ""))</f>
        <v/>
      </c>
      <c r="L525" s="32"/>
      <c r="S525" s="7" t="str">
        <f t="shared" si="17"/>
        <v/>
      </c>
      <c r="U525" s="7" t="str">
        <f t="shared" si="18"/>
        <v/>
      </c>
      <c r="X525" s="79"/>
      <c r="Z525" s="7" t="str">
        <f>IF($D525="", "", COUNTIF('Categories &amp; Budgets'!$B$11:$B$40, $D525))</f>
        <v/>
      </c>
    </row>
    <row r="526" spans="1:26" x14ac:dyDescent="0.25">
      <c r="A526" s="32"/>
      <c r="B526" s="102"/>
      <c r="C526" s="103"/>
      <c r="D526" s="103"/>
      <c r="E526" s="103"/>
      <c r="F526" s="103"/>
      <c r="G526" s="104"/>
      <c r="H526" s="32"/>
      <c r="I526" s="27" t="str">
        <f>IF($D526="", "", IFERROR(INDEX('Categories &amp; Budgets'!$K$11:$K$40, MATCH($D526, 'Categories &amp; Budgets'!$B$11:$B$40, 0)), ""))</f>
        <v/>
      </c>
      <c r="J526" s="32"/>
      <c r="K526" s="30" t="str">
        <f>IF($D526="", "", IFERROR(INDEX('Categories &amp; Budgets'!$C$11:$C$40, MATCH($D526, 'Categories &amp; Budgets'!$B$11:$B$40, 0)), ""))</f>
        <v/>
      </c>
      <c r="L526" s="32"/>
      <c r="S526" s="7" t="str">
        <f t="shared" si="17"/>
        <v/>
      </c>
      <c r="U526" s="7" t="str">
        <f t="shared" si="18"/>
        <v/>
      </c>
      <c r="X526" s="79"/>
      <c r="Z526" s="7" t="str">
        <f>IF($D526="", "", COUNTIF('Categories &amp; Budgets'!$B$11:$B$40, $D526))</f>
        <v/>
      </c>
    </row>
    <row r="527" spans="1:26" x14ac:dyDescent="0.25">
      <c r="A527" s="32"/>
      <c r="B527" s="102"/>
      <c r="C527" s="103"/>
      <c r="D527" s="103"/>
      <c r="E527" s="103"/>
      <c r="F527" s="103"/>
      <c r="G527" s="104"/>
      <c r="H527" s="32"/>
      <c r="I527" s="27" t="str">
        <f>IF($D527="", "", IFERROR(INDEX('Categories &amp; Budgets'!$K$11:$K$40, MATCH($D527, 'Categories &amp; Budgets'!$B$11:$B$40, 0)), ""))</f>
        <v/>
      </c>
      <c r="J527" s="32"/>
      <c r="K527" s="30" t="str">
        <f>IF($D527="", "", IFERROR(INDEX('Categories &amp; Budgets'!$C$11:$C$40, MATCH($D527, 'Categories &amp; Budgets'!$B$11:$B$40, 0)), ""))</f>
        <v/>
      </c>
      <c r="L527" s="32"/>
      <c r="S527" s="7" t="str">
        <f t="shared" si="17"/>
        <v/>
      </c>
      <c r="U527" s="7" t="str">
        <f t="shared" si="18"/>
        <v/>
      </c>
      <c r="X527" s="79"/>
      <c r="Z527" s="7" t="str">
        <f>IF($D527="", "", COUNTIF('Categories &amp; Budgets'!$B$11:$B$40, $D527))</f>
        <v/>
      </c>
    </row>
    <row r="528" spans="1:26" x14ac:dyDescent="0.25">
      <c r="A528" s="32"/>
      <c r="B528" s="102"/>
      <c r="C528" s="103"/>
      <c r="D528" s="103"/>
      <c r="E528" s="103"/>
      <c r="F528" s="103"/>
      <c r="G528" s="104"/>
      <c r="H528" s="32"/>
      <c r="I528" s="27" t="str">
        <f>IF($D528="", "", IFERROR(INDEX('Categories &amp; Budgets'!$K$11:$K$40, MATCH($D528, 'Categories &amp; Budgets'!$B$11:$B$40, 0)), ""))</f>
        <v/>
      </c>
      <c r="J528" s="32"/>
      <c r="K528" s="30" t="str">
        <f>IF($D528="", "", IFERROR(INDEX('Categories &amp; Budgets'!$C$11:$C$40, MATCH($D528, 'Categories &amp; Budgets'!$B$11:$B$40, 0)), ""))</f>
        <v/>
      </c>
      <c r="L528" s="32"/>
      <c r="S528" s="7" t="str">
        <f t="shared" si="17"/>
        <v/>
      </c>
      <c r="U528" s="7" t="str">
        <f t="shared" si="18"/>
        <v/>
      </c>
      <c r="X528" s="79"/>
      <c r="Z528" s="7" t="str">
        <f>IF($D528="", "", COUNTIF('Categories &amp; Budgets'!$B$11:$B$40, $D528))</f>
        <v/>
      </c>
    </row>
    <row r="529" spans="1:26" x14ac:dyDescent="0.25">
      <c r="A529" s="32"/>
      <c r="B529" s="102"/>
      <c r="C529" s="103"/>
      <c r="D529" s="103"/>
      <c r="E529" s="103"/>
      <c r="F529" s="103"/>
      <c r="G529" s="104"/>
      <c r="H529" s="32"/>
      <c r="I529" s="27" t="str">
        <f>IF($D529="", "", IFERROR(INDEX('Categories &amp; Budgets'!$K$11:$K$40, MATCH($D529, 'Categories &amp; Budgets'!$B$11:$B$40, 0)), ""))</f>
        <v/>
      </c>
      <c r="J529" s="32"/>
      <c r="K529" s="30" t="str">
        <f>IF($D529="", "", IFERROR(INDEX('Categories &amp; Budgets'!$C$11:$C$40, MATCH($D529, 'Categories &amp; Budgets'!$B$11:$B$40, 0)), ""))</f>
        <v/>
      </c>
      <c r="L529" s="32"/>
      <c r="S529" s="7" t="str">
        <f t="shared" si="17"/>
        <v/>
      </c>
      <c r="U529" s="7" t="str">
        <f t="shared" si="18"/>
        <v/>
      </c>
      <c r="X529" s="79"/>
      <c r="Z529" s="7" t="str">
        <f>IF($D529="", "", COUNTIF('Categories &amp; Budgets'!$B$11:$B$40, $D529))</f>
        <v/>
      </c>
    </row>
    <row r="530" spans="1:26" x14ac:dyDescent="0.25">
      <c r="A530" s="32"/>
      <c r="B530" s="102"/>
      <c r="C530" s="103"/>
      <c r="D530" s="103"/>
      <c r="E530" s="103"/>
      <c r="F530" s="103"/>
      <c r="G530" s="104"/>
      <c r="H530" s="32"/>
      <c r="I530" s="27" t="str">
        <f>IF($D530="", "", IFERROR(INDEX('Categories &amp; Budgets'!$K$11:$K$40, MATCH($D530, 'Categories &amp; Budgets'!$B$11:$B$40, 0)), ""))</f>
        <v/>
      </c>
      <c r="J530" s="32"/>
      <c r="K530" s="30" t="str">
        <f>IF($D530="", "", IFERROR(INDEX('Categories &amp; Budgets'!$C$11:$C$40, MATCH($D530, 'Categories &amp; Budgets'!$B$11:$B$40, 0)), ""))</f>
        <v/>
      </c>
      <c r="L530" s="32"/>
      <c r="S530" s="7" t="str">
        <f t="shared" si="17"/>
        <v/>
      </c>
      <c r="U530" s="7" t="str">
        <f t="shared" si="18"/>
        <v/>
      </c>
      <c r="X530" s="79"/>
      <c r="Z530" s="7" t="str">
        <f>IF($D530="", "", COUNTIF('Categories &amp; Budgets'!$B$11:$B$40, $D530))</f>
        <v/>
      </c>
    </row>
    <row r="531" spans="1:26" x14ac:dyDescent="0.25">
      <c r="A531" s="32"/>
      <c r="B531" s="102"/>
      <c r="C531" s="103"/>
      <c r="D531" s="103"/>
      <c r="E531" s="103"/>
      <c r="F531" s="103"/>
      <c r="G531" s="104"/>
      <c r="H531" s="32"/>
      <c r="I531" s="27" t="str">
        <f>IF($D531="", "", IFERROR(INDEX('Categories &amp; Budgets'!$K$11:$K$40, MATCH($D531, 'Categories &amp; Budgets'!$B$11:$B$40, 0)), ""))</f>
        <v/>
      </c>
      <c r="J531" s="32"/>
      <c r="K531" s="30" t="str">
        <f>IF($D531="", "", IFERROR(INDEX('Categories &amp; Budgets'!$C$11:$C$40, MATCH($D531, 'Categories &amp; Budgets'!$B$11:$B$40, 0)), ""))</f>
        <v/>
      </c>
      <c r="L531" s="32"/>
      <c r="S531" s="7" t="str">
        <f t="shared" si="17"/>
        <v/>
      </c>
      <c r="U531" s="7" t="str">
        <f t="shared" si="18"/>
        <v/>
      </c>
      <c r="X531" s="79"/>
      <c r="Z531" s="7" t="str">
        <f>IF($D531="", "", COUNTIF('Categories &amp; Budgets'!$B$11:$B$40, $D531))</f>
        <v/>
      </c>
    </row>
    <row r="532" spans="1:26" x14ac:dyDescent="0.25">
      <c r="A532" s="32"/>
      <c r="B532" s="102"/>
      <c r="C532" s="103"/>
      <c r="D532" s="103"/>
      <c r="E532" s="103"/>
      <c r="F532" s="103"/>
      <c r="G532" s="104"/>
      <c r="H532" s="32"/>
      <c r="I532" s="27" t="str">
        <f>IF($D532="", "", IFERROR(INDEX('Categories &amp; Budgets'!$K$11:$K$40, MATCH($D532, 'Categories &amp; Budgets'!$B$11:$B$40, 0)), ""))</f>
        <v/>
      </c>
      <c r="J532" s="32"/>
      <c r="K532" s="30" t="str">
        <f>IF($D532="", "", IFERROR(INDEX('Categories &amp; Budgets'!$C$11:$C$40, MATCH($D532, 'Categories &amp; Budgets'!$B$11:$B$40, 0)), ""))</f>
        <v/>
      </c>
      <c r="L532" s="32"/>
      <c r="S532" s="7" t="str">
        <f t="shared" si="17"/>
        <v/>
      </c>
      <c r="U532" s="7" t="str">
        <f t="shared" si="18"/>
        <v/>
      </c>
      <c r="X532" s="79"/>
      <c r="Z532" s="7" t="str">
        <f>IF($D532="", "", COUNTIF('Categories &amp; Budgets'!$B$11:$B$40, $D532))</f>
        <v/>
      </c>
    </row>
    <row r="533" spans="1:26" x14ac:dyDescent="0.25">
      <c r="A533" s="32"/>
      <c r="B533" s="102"/>
      <c r="C533" s="103"/>
      <c r="D533" s="103"/>
      <c r="E533" s="103"/>
      <c r="F533" s="103"/>
      <c r="G533" s="104"/>
      <c r="H533" s="32"/>
      <c r="I533" s="27" t="str">
        <f>IF($D533="", "", IFERROR(INDEX('Categories &amp; Budgets'!$K$11:$K$40, MATCH($D533, 'Categories &amp; Budgets'!$B$11:$B$40, 0)), ""))</f>
        <v/>
      </c>
      <c r="J533" s="32"/>
      <c r="K533" s="30" t="str">
        <f>IF($D533="", "", IFERROR(INDEX('Categories &amp; Budgets'!$C$11:$C$40, MATCH($D533, 'Categories &amp; Budgets'!$B$11:$B$40, 0)), ""))</f>
        <v/>
      </c>
      <c r="L533" s="32"/>
      <c r="S533" s="7" t="str">
        <f t="shared" si="17"/>
        <v/>
      </c>
      <c r="U533" s="7" t="str">
        <f t="shared" si="18"/>
        <v/>
      </c>
      <c r="X533" s="79"/>
      <c r="Z533" s="7" t="str">
        <f>IF($D533="", "", COUNTIF('Categories &amp; Budgets'!$B$11:$B$40, $D533))</f>
        <v/>
      </c>
    </row>
    <row r="534" spans="1:26" x14ac:dyDescent="0.25">
      <c r="A534" s="32"/>
      <c r="B534" s="102"/>
      <c r="C534" s="103"/>
      <c r="D534" s="103"/>
      <c r="E534" s="103"/>
      <c r="F534" s="103"/>
      <c r="G534" s="104"/>
      <c r="H534" s="32"/>
      <c r="I534" s="27" t="str">
        <f>IF($D534="", "", IFERROR(INDEX('Categories &amp; Budgets'!$K$11:$K$40, MATCH($D534, 'Categories &amp; Budgets'!$B$11:$B$40, 0)), ""))</f>
        <v/>
      </c>
      <c r="J534" s="32"/>
      <c r="K534" s="30" t="str">
        <f>IF($D534="", "", IFERROR(INDEX('Categories &amp; Budgets'!$C$11:$C$40, MATCH($D534, 'Categories &amp; Budgets'!$B$11:$B$40, 0)), ""))</f>
        <v/>
      </c>
      <c r="L534" s="32"/>
      <c r="S534" s="7" t="str">
        <f t="shared" si="17"/>
        <v/>
      </c>
      <c r="U534" s="7" t="str">
        <f t="shared" si="18"/>
        <v/>
      </c>
      <c r="X534" s="79"/>
      <c r="Z534" s="7" t="str">
        <f>IF($D534="", "", COUNTIF('Categories &amp; Budgets'!$B$11:$B$40, $D534))</f>
        <v/>
      </c>
    </row>
    <row r="535" spans="1:26" x14ac:dyDescent="0.25">
      <c r="A535" s="32"/>
      <c r="B535" s="102"/>
      <c r="C535" s="103"/>
      <c r="D535" s="103"/>
      <c r="E535" s="103"/>
      <c r="F535" s="103"/>
      <c r="G535" s="104"/>
      <c r="H535" s="32"/>
      <c r="I535" s="27" t="str">
        <f>IF($D535="", "", IFERROR(INDEX('Categories &amp; Budgets'!$K$11:$K$40, MATCH($D535, 'Categories &amp; Budgets'!$B$11:$B$40, 0)), ""))</f>
        <v/>
      </c>
      <c r="J535" s="32"/>
      <c r="K535" s="30" t="str">
        <f>IF($D535="", "", IFERROR(INDEX('Categories &amp; Budgets'!$C$11:$C$40, MATCH($D535, 'Categories &amp; Budgets'!$B$11:$B$40, 0)), ""))</f>
        <v/>
      </c>
      <c r="L535" s="32"/>
      <c r="S535" s="7" t="str">
        <f t="shared" si="17"/>
        <v/>
      </c>
      <c r="U535" s="7" t="str">
        <f t="shared" si="18"/>
        <v/>
      </c>
      <c r="X535" s="79"/>
      <c r="Z535" s="7" t="str">
        <f>IF($D535="", "", COUNTIF('Categories &amp; Budgets'!$B$11:$B$40, $D535))</f>
        <v/>
      </c>
    </row>
    <row r="536" spans="1:26" x14ac:dyDescent="0.25">
      <c r="A536" s="32"/>
      <c r="B536" s="102"/>
      <c r="C536" s="103"/>
      <c r="D536" s="103"/>
      <c r="E536" s="103"/>
      <c r="F536" s="103"/>
      <c r="G536" s="104"/>
      <c r="H536" s="32"/>
      <c r="I536" s="27" t="str">
        <f>IF($D536="", "", IFERROR(INDEX('Categories &amp; Budgets'!$K$11:$K$40, MATCH($D536, 'Categories &amp; Budgets'!$B$11:$B$40, 0)), ""))</f>
        <v/>
      </c>
      <c r="J536" s="32"/>
      <c r="K536" s="30" t="str">
        <f>IF($D536="", "", IFERROR(INDEX('Categories &amp; Budgets'!$C$11:$C$40, MATCH($D536, 'Categories &amp; Budgets'!$B$11:$B$40, 0)), ""))</f>
        <v/>
      </c>
      <c r="L536" s="32"/>
      <c r="S536" s="7" t="str">
        <f t="shared" si="17"/>
        <v/>
      </c>
      <c r="U536" s="7" t="str">
        <f t="shared" si="18"/>
        <v/>
      </c>
      <c r="X536" s="79"/>
      <c r="Z536" s="7" t="str">
        <f>IF($D536="", "", COUNTIF('Categories &amp; Budgets'!$B$11:$B$40, $D536))</f>
        <v/>
      </c>
    </row>
    <row r="537" spans="1:26" x14ac:dyDescent="0.25">
      <c r="A537" s="32"/>
      <c r="B537" s="102"/>
      <c r="C537" s="103"/>
      <c r="D537" s="103"/>
      <c r="E537" s="103"/>
      <c r="F537" s="103"/>
      <c r="G537" s="104"/>
      <c r="H537" s="32"/>
      <c r="I537" s="27" t="str">
        <f>IF($D537="", "", IFERROR(INDEX('Categories &amp; Budgets'!$K$11:$K$40, MATCH($D537, 'Categories &amp; Budgets'!$B$11:$B$40, 0)), ""))</f>
        <v/>
      </c>
      <c r="J537" s="32"/>
      <c r="K537" s="30" t="str">
        <f>IF($D537="", "", IFERROR(INDEX('Categories &amp; Budgets'!$C$11:$C$40, MATCH($D537, 'Categories &amp; Budgets'!$B$11:$B$40, 0)), ""))</f>
        <v/>
      </c>
      <c r="L537" s="32"/>
      <c r="S537" s="7" t="str">
        <f t="shared" si="17"/>
        <v/>
      </c>
      <c r="U537" s="7" t="str">
        <f t="shared" si="18"/>
        <v/>
      </c>
      <c r="X537" s="79"/>
      <c r="Z537" s="7" t="str">
        <f>IF($D537="", "", COUNTIF('Categories &amp; Budgets'!$B$11:$B$40, $D537))</f>
        <v/>
      </c>
    </row>
    <row r="538" spans="1:26" x14ac:dyDescent="0.25">
      <c r="A538" s="32"/>
      <c r="B538" s="102"/>
      <c r="C538" s="103"/>
      <c r="D538" s="103"/>
      <c r="E538" s="103"/>
      <c r="F538" s="103"/>
      <c r="G538" s="104"/>
      <c r="H538" s="32"/>
      <c r="I538" s="27" t="str">
        <f>IF($D538="", "", IFERROR(INDEX('Categories &amp; Budgets'!$K$11:$K$40, MATCH($D538, 'Categories &amp; Budgets'!$B$11:$B$40, 0)), ""))</f>
        <v/>
      </c>
      <c r="J538" s="32"/>
      <c r="K538" s="30" t="str">
        <f>IF($D538="", "", IFERROR(INDEX('Categories &amp; Budgets'!$C$11:$C$40, MATCH($D538, 'Categories &amp; Budgets'!$B$11:$B$40, 0)), ""))</f>
        <v/>
      </c>
      <c r="L538" s="32"/>
      <c r="S538" s="7" t="str">
        <f t="shared" si="17"/>
        <v/>
      </c>
      <c r="U538" s="7" t="str">
        <f t="shared" si="18"/>
        <v/>
      </c>
      <c r="X538" s="79"/>
      <c r="Z538" s="7" t="str">
        <f>IF($D538="", "", COUNTIF('Categories &amp; Budgets'!$B$11:$B$40, $D538))</f>
        <v/>
      </c>
    </row>
    <row r="539" spans="1:26" x14ac:dyDescent="0.25">
      <c r="A539" s="32"/>
      <c r="B539" s="102"/>
      <c r="C539" s="103"/>
      <c r="D539" s="103"/>
      <c r="E539" s="103"/>
      <c r="F539" s="103"/>
      <c r="G539" s="104"/>
      <c r="H539" s="32"/>
      <c r="I539" s="27" t="str">
        <f>IF($D539="", "", IFERROR(INDEX('Categories &amp; Budgets'!$K$11:$K$40, MATCH($D539, 'Categories &amp; Budgets'!$B$11:$B$40, 0)), ""))</f>
        <v/>
      </c>
      <c r="J539" s="32"/>
      <c r="K539" s="30" t="str">
        <f>IF($D539="", "", IFERROR(INDEX('Categories &amp; Budgets'!$C$11:$C$40, MATCH($D539, 'Categories &amp; Budgets'!$B$11:$B$40, 0)), ""))</f>
        <v/>
      </c>
      <c r="L539" s="32"/>
      <c r="S539" s="7" t="str">
        <f t="shared" si="17"/>
        <v/>
      </c>
      <c r="U539" s="7" t="str">
        <f t="shared" si="18"/>
        <v/>
      </c>
      <c r="X539" s="79"/>
      <c r="Z539" s="7" t="str">
        <f>IF($D539="", "", COUNTIF('Categories &amp; Budgets'!$B$11:$B$40, $D539))</f>
        <v/>
      </c>
    </row>
    <row r="540" spans="1:26" x14ac:dyDescent="0.25">
      <c r="A540" s="32"/>
      <c r="B540" s="102"/>
      <c r="C540" s="103"/>
      <c r="D540" s="103"/>
      <c r="E540" s="103"/>
      <c r="F540" s="103"/>
      <c r="G540" s="104"/>
      <c r="H540" s="32"/>
      <c r="I540" s="27" t="str">
        <f>IF($D540="", "", IFERROR(INDEX('Categories &amp; Budgets'!$K$11:$K$40, MATCH($D540, 'Categories &amp; Budgets'!$B$11:$B$40, 0)), ""))</f>
        <v/>
      </c>
      <c r="J540" s="32"/>
      <c r="K540" s="30" t="str">
        <f>IF($D540="", "", IFERROR(INDEX('Categories &amp; Budgets'!$C$11:$C$40, MATCH($D540, 'Categories &amp; Budgets'!$B$11:$B$40, 0)), ""))</f>
        <v/>
      </c>
      <c r="L540" s="32"/>
      <c r="S540" s="7" t="str">
        <f t="shared" si="17"/>
        <v/>
      </c>
      <c r="U540" s="7" t="str">
        <f t="shared" si="18"/>
        <v/>
      </c>
      <c r="X540" s="79"/>
      <c r="Z540" s="7" t="str">
        <f>IF($D540="", "", COUNTIF('Categories &amp; Budgets'!$B$11:$B$40, $D540))</f>
        <v/>
      </c>
    </row>
    <row r="541" spans="1:26" x14ac:dyDescent="0.25">
      <c r="A541" s="32"/>
      <c r="B541" s="102"/>
      <c r="C541" s="103"/>
      <c r="D541" s="103"/>
      <c r="E541" s="103"/>
      <c r="F541" s="103"/>
      <c r="G541" s="104"/>
      <c r="H541" s="32"/>
      <c r="I541" s="27" t="str">
        <f>IF($D541="", "", IFERROR(INDEX('Categories &amp; Budgets'!$K$11:$K$40, MATCH($D541, 'Categories &amp; Budgets'!$B$11:$B$40, 0)), ""))</f>
        <v/>
      </c>
      <c r="J541" s="32"/>
      <c r="K541" s="30" t="str">
        <f>IF($D541="", "", IFERROR(INDEX('Categories &amp; Budgets'!$C$11:$C$40, MATCH($D541, 'Categories &amp; Budgets'!$B$11:$B$40, 0)), ""))</f>
        <v/>
      </c>
      <c r="L541" s="32"/>
      <c r="S541" s="7" t="str">
        <f t="shared" si="17"/>
        <v/>
      </c>
      <c r="U541" s="7" t="str">
        <f t="shared" si="18"/>
        <v/>
      </c>
      <c r="X541" s="79"/>
      <c r="Z541" s="7" t="str">
        <f>IF($D541="", "", COUNTIF('Categories &amp; Budgets'!$B$11:$B$40, $D541))</f>
        <v/>
      </c>
    </row>
    <row r="542" spans="1:26" x14ac:dyDescent="0.25">
      <c r="A542" s="32"/>
      <c r="B542" s="102"/>
      <c r="C542" s="103"/>
      <c r="D542" s="103"/>
      <c r="E542" s="103"/>
      <c r="F542" s="103"/>
      <c r="G542" s="104"/>
      <c r="H542" s="32"/>
      <c r="I542" s="27" t="str">
        <f>IF($D542="", "", IFERROR(INDEX('Categories &amp; Budgets'!$K$11:$K$40, MATCH($D542, 'Categories &amp; Budgets'!$B$11:$B$40, 0)), ""))</f>
        <v/>
      </c>
      <c r="J542" s="32"/>
      <c r="K542" s="30" t="str">
        <f>IF($D542="", "", IFERROR(INDEX('Categories &amp; Budgets'!$C$11:$C$40, MATCH($D542, 'Categories &amp; Budgets'!$B$11:$B$40, 0)), ""))</f>
        <v/>
      </c>
      <c r="L542" s="32"/>
      <c r="S542" s="7" t="str">
        <f t="shared" si="17"/>
        <v/>
      </c>
      <c r="U542" s="7" t="str">
        <f t="shared" si="18"/>
        <v/>
      </c>
      <c r="X542" s="79"/>
      <c r="Z542" s="7" t="str">
        <f>IF($D542="", "", COUNTIF('Categories &amp; Budgets'!$B$11:$B$40, $D542))</f>
        <v/>
      </c>
    </row>
    <row r="543" spans="1:26" x14ac:dyDescent="0.25">
      <c r="A543" s="32"/>
      <c r="B543" s="102"/>
      <c r="C543" s="103"/>
      <c r="D543" s="103"/>
      <c r="E543" s="103"/>
      <c r="F543" s="103"/>
      <c r="G543" s="104"/>
      <c r="H543" s="32"/>
      <c r="I543" s="27" t="str">
        <f>IF($D543="", "", IFERROR(INDEX('Categories &amp; Budgets'!$K$11:$K$40, MATCH($D543, 'Categories &amp; Budgets'!$B$11:$B$40, 0)), ""))</f>
        <v/>
      </c>
      <c r="J543" s="32"/>
      <c r="K543" s="30" t="str">
        <f>IF($D543="", "", IFERROR(INDEX('Categories &amp; Budgets'!$C$11:$C$40, MATCH($D543, 'Categories &amp; Budgets'!$B$11:$B$40, 0)), ""))</f>
        <v/>
      </c>
      <c r="L543" s="32"/>
      <c r="S543" s="7" t="str">
        <f t="shared" si="17"/>
        <v/>
      </c>
      <c r="U543" s="7" t="str">
        <f t="shared" si="18"/>
        <v/>
      </c>
      <c r="X543" s="79"/>
      <c r="Z543" s="7" t="str">
        <f>IF($D543="", "", COUNTIF('Categories &amp; Budgets'!$B$11:$B$40, $D543))</f>
        <v/>
      </c>
    </row>
    <row r="544" spans="1:26" x14ac:dyDescent="0.25">
      <c r="A544" s="32"/>
      <c r="B544" s="102"/>
      <c r="C544" s="103"/>
      <c r="D544" s="103"/>
      <c r="E544" s="103"/>
      <c r="F544" s="103"/>
      <c r="G544" s="104"/>
      <c r="H544" s="32"/>
      <c r="I544" s="27" t="str">
        <f>IF($D544="", "", IFERROR(INDEX('Categories &amp; Budgets'!$K$11:$K$40, MATCH($D544, 'Categories &amp; Budgets'!$B$11:$B$40, 0)), ""))</f>
        <v/>
      </c>
      <c r="J544" s="32"/>
      <c r="K544" s="30" t="str">
        <f>IF($D544="", "", IFERROR(INDEX('Categories &amp; Budgets'!$C$11:$C$40, MATCH($D544, 'Categories &amp; Budgets'!$B$11:$B$40, 0)), ""))</f>
        <v/>
      </c>
      <c r="L544" s="32"/>
      <c r="S544" s="7" t="str">
        <f t="shared" si="17"/>
        <v/>
      </c>
      <c r="U544" s="7" t="str">
        <f t="shared" si="18"/>
        <v/>
      </c>
      <c r="X544" s="79"/>
      <c r="Z544" s="7" t="str">
        <f>IF($D544="", "", COUNTIF('Categories &amp; Budgets'!$B$11:$B$40, $D544))</f>
        <v/>
      </c>
    </row>
    <row r="545" spans="1:26" x14ac:dyDescent="0.25">
      <c r="A545" s="32"/>
      <c r="B545" s="102"/>
      <c r="C545" s="103"/>
      <c r="D545" s="103"/>
      <c r="E545" s="103"/>
      <c r="F545" s="103"/>
      <c r="G545" s="104"/>
      <c r="H545" s="32"/>
      <c r="I545" s="27" t="str">
        <f>IF($D545="", "", IFERROR(INDEX('Categories &amp; Budgets'!$K$11:$K$40, MATCH($D545, 'Categories &amp; Budgets'!$B$11:$B$40, 0)), ""))</f>
        <v/>
      </c>
      <c r="J545" s="32"/>
      <c r="K545" s="30" t="str">
        <f>IF($D545="", "", IFERROR(INDEX('Categories &amp; Budgets'!$C$11:$C$40, MATCH($D545, 'Categories &amp; Budgets'!$B$11:$B$40, 0)), ""))</f>
        <v/>
      </c>
      <c r="L545" s="32"/>
      <c r="S545" s="7" t="str">
        <f t="shared" si="17"/>
        <v/>
      </c>
      <c r="U545" s="7" t="str">
        <f t="shared" si="18"/>
        <v/>
      </c>
      <c r="X545" s="79"/>
      <c r="Z545" s="7" t="str">
        <f>IF($D545="", "", COUNTIF('Categories &amp; Budgets'!$B$11:$B$40, $D545))</f>
        <v/>
      </c>
    </row>
    <row r="546" spans="1:26" x14ac:dyDescent="0.25">
      <c r="A546" s="32"/>
      <c r="B546" s="102"/>
      <c r="C546" s="103"/>
      <c r="D546" s="103"/>
      <c r="E546" s="103"/>
      <c r="F546" s="103"/>
      <c r="G546" s="104"/>
      <c r="H546" s="32"/>
      <c r="I546" s="27" t="str">
        <f>IF($D546="", "", IFERROR(INDEX('Categories &amp; Budgets'!$K$11:$K$40, MATCH($D546, 'Categories &amp; Budgets'!$B$11:$B$40, 0)), ""))</f>
        <v/>
      </c>
      <c r="J546" s="32"/>
      <c r="K546" s="30" t="str">
        <f>IF($D546="", "", IFERROR(INDEX('Categories &amp; Budgets'!$C$11:$C$40, MATCH($D546, 'Categories &amp; Budgets'!$B$11:$B$40, 0)), ""))</f>
        <v/>
      </c>
      <c r="L546" s="32"/>
      <c r="S546" s="7" t="str">
        <f t="shared" si="17"/>
        <v/>
      </c>
      <c r="U546" s="7" t="str">
        <f t="shared" si="18"/>
        <v/>
      </c>
      <c r="X546" s="79"/>
      <c r="Z546" s="7" t="str">
        <f>IF($D546="", "", COUNTIF('Categories &amp; Budgets'!$B$11:$B$40, $D546))</f>
        <v/>
      </c>
    </row>
    <row r="547" spans="1:26" x14ac:dyDescent="0.25">
      <c r="A547" s="32"/>
      <c r="B547" s="102"/>
      <c r="C547" s="103"/>
      <c r="D547" s="103"/>
      <c r="E547" s="103"/>
      <c r="F547" s="103"/>
      <c r="G547" s="104"/>
      <c r="H547" s="32"/>
      <c r="I547" s="27" t="str">
        <f>IF($D547="", "", IFERROR(INDEX('Categories &amp; Budgets'!$K$11:$K$40, MATCH($D547, 'Categories &amp; Budgets'!$B$11:$B$40, 0)), ""))</f>
        <v/>
      </c>
      <c r="J547" s="32"/>
      <c r="K547" s="30" t="str">
        <f>IF($D547="", "", IFERROR(INDEX('Categories &amp; Budgets'!$C$11:$C$40, MATCH($D547, 'Categories &amp; Budgets'!$B$11:$B$40, 0)), ""))</f>
        <v/>
      </c>
      <c r="L547" s="32"/>
      <c r="S547" s="7" t="str">
        <f t="shared" si="17"/>
        <v/>
      </c>
      <c r="U547" s="7" t="str">
        <f t="shared" si="18"/>
        <v/>
      </c>
      <c r="X547" s="79"/>
      <c r="Z547" s="7" t="str">
        <f>IF($D547="", "", COUNTIF('Categories &amp; Budgets'!$B$11:$B$40, $D547))</f>
        <v/>
      </c>
    </row>
    <row r="548" spans="1:26" x14ac:dyDescent="0.25">
      <c r="A548" s="32"/>
      <c r="B548" s="102"/>
      <c r="C548" s="103"/>
      <c r="D548" s="103"/>
      <c r="E548" s="103"/>
      <c r="F548" s="103"/>
      <c r="G548" s="104"/>
      <c r="H548" s="32"/>
      <c r="I548" s="27" t="str">
        <f>IF($D548="", "", IFERROR(INDEX('Categories &amp; Budgets'!$K$11:$K$40, MATCH($D548, 'Categories &amp; Budgets'!$B$11:$B$40, 0)), ""))</f>
        <v/>
      </c>
      <c r="J548" s="32"/>
      <c r="K548" s="30" t="str">
        <f>IF($D548="", "", IFERROR(INDEX('Categories &amp; Budgets'!$C$11:$C$40, MATCH($D548, 'Categories &amp; Budgets'!$B$11:$B$40, 0)), ""))</f>
        <v/>
      </c>
      <c r="L548" s="32"/>
      <c r="S548" s="7" t="str">
        <f t="shared" si="17"/>
        <v/>
      </c>
      <c r="U548" s="7" t="str">
        <f t="shared" si="18"/>
        <v/>
      </c>
      <c r="X548" s="79"/>
      <c r="Z548" s="7" t="str">
        <f>IF($D548="", "", COUNTIF('Categories &amp; Budgets'!$B$11:$B$40, $D548))</f>
        <v/>
      </c>
    </row>
    <row r="549" spans="1:26" x14ac:dyDescent="0.25">
      <c r="A549" s="32"/>
      <c r="B549" s="102"/>
      <c r="C549" s="103"/>
      <c r="D549" s="103"/>
      <c r="E549" s="103"/>
      <c r="F549" s="103"/>
      <c r="G549" s="104"/>
      <c r="H549" s="32"/>
      <c r="I549" s="27" t="str">
        <f>IF($D549="", "", IFERROR(INDEX('Categories &amp; Budgets'!$K$11:$K$40, MATCH($D549, 'Categories &amp; Budgets'!$B$11:$B$40, 0)), ""))</f>
        <v/>
      </c>
      <c r="J549" s="32"/>
      <c r="K549" s="30" t="str">
        <f>IF($D549="", "", IFERROR(INDEX('Categories &amp; Budgets'!$C$11:$C$40, MATCH($D549, 'Categories &amp; Budgets'!$B$11:$B$40, 0)), ""))</f>
        <v/>
      </c>
      <c r="L549" s="32"/>
      <c r="S549" s="7" t="str">
        <f t="shared" si="17"/>
        <v/>
      </c>
      <c r="U549" s="7" t="str">
        <f t="shared" si="18"/>
        <v/>
      </c>
      <c r="X549" s="79"/>
      <c r="Z549" s="7" t="str">
        <f>IF($D549="", "", COUNTIF('Categories &amp; Budgets'!$B$11:$B$40, $D549))</f>
        <v/>
      </c>
    </row>
    <row r="550" spans="1:26" x14ac:dyDescent="0.25">
      <c r="A550" s="32"/>
      <c r="B550" s="102"/>
      <c r="C550" s="103"/>
      <c r="D550" s="103"/>
      <c r="E550" s="103"/>
      <c r="F550" s="103"/>
      <c r="G550" s="104"/>
      <c r="H550" s="32"/>
      <c r="I550" s="27" t="str">
        <f>IF($D550="", "", IFERROR(INDEX('Categories &amp; Budgets'!$K$11:$K$40, MATCH($D550, 'Categories &amp; Budgets'!$B$11:$B$40, 0)), ""))</f>
        <v/>
      </c>
      <c r="J550" s="32"/>
      <c r="K550" s="30" t="str">
        <f>IF($D550="", "", IFERROR(INDEX('Categories &amp; Budgets'!$C$11:$C$40, MATCH($D550, 'Categories &amp; Budgets'!$B$11:$B$40, 0)), ""))</f>
        <v/>
      </c>
      <c r="L550" s="32"/>
      <c r="S550" s="7" t="str">
        <f t="shared" si="17"/>
        <v/>
      </c>
      <c r="U550" s="7" t="str">
        <f t="shared" si="18"/>
        <v/>
      </c>
      <c r="X550" s="79"/>
      <c r="Z550" s="7" t="str">
        <f>IF($D550="", "", COUNTIF('Categories &amp; Budgets'!$B$11:$B$40, $D550))</f>
        <v/>
      </c>
    </row>
    <row r="551" spans="1:26" x14ac:dyDescent="0.25">
      <c r="A551" s="32"/>
      <c r="B551" s="102"/>
      <c r="C551" s="103"/>
      <c r="D551" s="103"/>
      <c r="E551" s="103"/>
      <c r="F551" s="103"/>
      <c r="G551" s="104"/>
      <c r="H551" s="32"/>
      <c r="I551" s="27" t="str">
        <f>IF($D551="", "", IFERROR(INDEX('Categories &amp; Budgets'!$K$11:$K$40, MATCH($D551, 'Categories &amp; Budgets'!$B$11:$B$40, 0)), ""))</f>
        <v/>
      </c>
      <c r="J551" s="32"/>
      <c r="K551" s="30" t="str">
        <f>IF($D551="", "", IFERROR(INDEX('Categories &amp; Budgets'!$C$11:$C$40, MATCH($D551, 'Categories &amp; Budgets'!$B$11:$B$40, 0)), ""))</f>
        <v/>
      </c>
      <c r="L551" s="32"/>
      <c r="S551" s="7" t="str">
        <f t="shared" si="17"/>
        <v/>
      </c>
      <c r="U551" s="7" t="str">
        <f t="shared" si="18"/>
        <v/>
      </c>
      <c r="X551" s="79"/>
      <c r="Z551" s="7" t="str">
        <f>IF($D551="", "", COUNTIF('Categories &amp; Budgets'!$B$11:$B$40, $D551))</f>
        <v/>
      </c>
    </row>
    <row r="552" spans="1:26" x14ac:dyDescent="0.25">
      <c r="A552" s="32"/>
      <c r="B552" s="102"/>
      <c r="C552" s="103"/>
      <c r="D552" s="103"/>
      <c r="E552" s="103"/>
      <c r="F552" s="103"/>
      <c r="G552" s="104"/>
      <c r="H552" s="32"/>
      <c r="I552" s="27" t="str">
        <f>IF($D552="", "", IFERROR(INDEX('Categories &amp; Budgets'!$K$11:$K$40, MATCH($D552, 'Categories &amp; Budgets'!$B$11:$B$40, 0)), ""))</f>
        <v/>
      </c>
      <c r="J552" s="32"/>
      <c r="K552" s="30" t="str">
        <f>IF($D552="", "", IFERROR(INDEX('Categories &amp; Budgets'!$C$11:$C$40, MATCH($D552, 'Categories &amp; Budgets'!$B$11:$B$40, 0)), ""))</f>
        <v/>
      </c>
      <c r="L552" s="32"/>
      <c r="S552" s="7" t="str">
        <f t="shared" si="17"/>
        <v/>
      </c>
      <c r="U552" s="7" t="str">
        <f t="shared" si="18"/>
        <v/>
      </c>
      <c r="X552" s="79"/>
      <c r="Z552" s="7" t="str">
        <f>IF($D552="", "", COUNTIF('Categories &amp; Budgets'!$B$11:$B$40, $D552))</f>
        <v/>
      </c>
    </row>
    <row r="553" spans="1:26" x14ac:dyDescent="0.25">
      <c r="A553" s="32"/>
      <c r="B553" s="102"/>
      <c r="C553" s="103"/>
      <c r="D553" s="103"/>
      <c r="E553" s="103"/>
      <c r="F553" s="103"/>
      <c r="G553" s="104"/>
      <c r="H553" s="32"/>
      <c r="I553" s="27" t="str">
        <f>IF($D553="", "", IFERROR(INDEX('Categories &amp; Budgets'!$K$11:$K$40, MATCH($D553, 'Categories &amp; Budgets'!$B$11:$B$40, 0)), ""))</f>
        <v/>
      </c>
      <c r="J553" s="32"/>
      <c r="K553" s="30" t="str">
        <f>IF($D553="", "", IFERROR(INDEX('Categories &amp; Budgets'!$C$11:$C$40, MATCH($D553, 'Categories &amp; Budgets'!$B$11:$B$40, 0)), ""))</f>
        <v/>
      </c>
      <c r="L553" s="32"/>
      <c r="S553" s="7" t="str">
        <f t="shared" si="17"/>
        <v/>
      </c>
      <c r="U553" s="7" t="str">
        <f t="shared" si="18"/>
        <v/>
      </c>
      <c r="X553" s="79"/>
      <c r="Z553" s="7" t="str">
        <f>IF($D553="", "", COUNTIF('Categories &amp; Budgets'!$B$11:$B$40, $D553))</f>
        <v/>
      </c>
    </row>
    <row r="554" spans="1:26" x14ac:dyDescent="0.25">
      <c r="A554" s="32"/>
      <c r="B554" s="102"/>
      <c r="C554" s="103"/>
      <c r="D554" s="103"/>
      <c r="E554" s="103"/>
      <c r="F554" s="103"/>
      <c r="G554" s="104"/>
      <c r="H554" s="32"/>
      <c r="I554" s="27" t="str">
        <f>IF($D554="", "", IFERROR(INDEX('Categories &amp; Budgets'!$K$11:$K$40, MATCH($D554, 'Categories &amp; Budgets'!$B$11:$B$40, 0)), ""))</f>
        <v/>
      </c>
      <c r="J554" s="32"/>
      <c r="K554" s="30" t="str">
        <f>IF($D554="", "", IFERROR(INDEX('Categories &amp; Budgets'!$C$11:$C$40, MATCH($D554, 'Categories &amp; Budgets'!$B$11:$B$40, 0)), ""))</f>
        <v/>
      </c>
      <c r="L554" s="32"/>
      <c r="S554" s="7" t="str">
        <f t="shared" si="17"/>
        <v/>
      </c>
      <c r="U554" s="7" t="str">
        <f t="shared" si="18"/>
        <v/>
      </c>
      <c r="X554" s="79"/>
      <c r="Z554" s="7" t="str">
        <f>IF($D554="", "", COUNTIF('Categories &amp; Budgets'!$B$11:$B$40, $D554))</f>
        <v/>
      </c>
    </row>
    <row r="555" spans="1:26" x14ac:dyDescent="0.25">
      <c r="A555" s="32"/>
      <c r="B555" s="102"/>
      <c r="C555" s="103"/>
      <c r="D555" s="103"/>
      <c r="E555" s="103"/>
      <c r="F555" s="103"/>
      <c r="G555" s="104"/>
      <c r="H555" s="32"/>
      <c r="I555" s="27" t="str">
        <f>IF($D555="", "", IFERROR(INDEX('Categories &amp; Budgets'!$K$11:$K$40, MATCH($D555, 'Categories &amp; Budgets'!$B$11:$B$40, 0)), ""))</f>
        <v/>
      </c>
      <c r="J555" s="32"/>
      <c r="K555" s="30" t="str">
        <f>IF($D555="", "", IFERROR(INDEX('Categories &amp; Budgets'!$C$11:$C$40, MATCH($D555, 'Categories &amp; Budgets'!$B$11:$B$40, 0)), ""))</f>
        <v/>
      </c>
      <c r="L555" s="32"/>
      <c r="S555" s="7" t="str">
        <f t="shared" si="17"/>
        <v/>
      </c>
      <c r="U555" s="7" t="str">
        <f t="shared" si="18"/>
        <v/>
      </c>
      <c r="X555" s="79"/>
      <c r="Z555" s="7" t="str">
        <f>IF($D555="", "", COUNTIF('Categories &amp; Budgets'!$B$11:$B$40, $D555))</f>
        <v/>
      </c>
    </row>
    <row r="556" spans="1:26" x14ac:dyDescent="0.25">
      <c r="A556" s="32"/>
      <c r="B556" s="102"/>
      <c r="C556" s="103"/>
      <c r="D556" s="103"/>
      <c r="E556" s="103"/>
      <c r="F556" s="103"/>
      <c r="G556" s="104"/>
      <c r="H556" s="32"/>
      <c r="I556" s="27" t="str">
        <f>IF($D556="", "", IFERROR(INDEX('Categories &amp; Budgets'!$K$11:$K$40, MATCH($D556, 'Categories &amp; Budgets'!$B$11:$B$40, 0)), ""))</f>
        <v/>
      </c>
      <c r="J556" s="32"/>
      <c r="K556" s="30" t="str">
        <f>IF($D556="", "", IFERROR(INDEX('Categories &amp; Budgets'!$C$11:$C$40, MATCH($D556, 'Categories &amp; Budgets'!$B$11:$B$40, 0)), ""))</f>
        <v/>
      </c>
      <c r="L556" s="32"/>
      <c r="S556" s="7" t="str">
        <f t="shared" si="17"/>
        <v/>
      </c>
      <c r="U556" s="7" t="str">
        <f t="shared" si="18"/>
        <v/>
      </c>
      <c r="X556" s="79"/>
      <c r="Z556" s="7" t="str">
        <f>IF($D556="", "", COUNTIF('Categories &amp; Budgets'!$B$11:$B$40, $D556))</f>
        <v/>
      </c>
    </row>
    <row r="557" spans="1:26" x14ac:dyDescent="0.25">
      <c r="A557" s="32"/>
      <c r="B557" s="102"/>
      <c r="C557" s="103"/>
      <c r="D557" s="103"/>
      <c r="E557" s="103"/>
      <c r="F557" s="103"/>
      <c r="G557" s="104"/>
      <c r="H557" s="32"/>
      <c r="I557" s="27" t="str">
        <f>IF($D557="", "", IFERROR(INDEX('Categories &amp; Budgets'!$K$11:$K$40, MATCH($D557, 'Categories &amp; Budgets'!$B$11:$B$40, 0)), ""))</f>
        <v/>
      </c>
      <c r="J557" s="32"/>
      <c r="K557" s="30" t="str">
        <f>IF($D557="", "", IFERROR(INDEX('Categories &amp; Budgets'!$C$11:$C$40, MATCH($D557, 'Categories &amp; Budgets'!$B$11:$B$40, 0)), ""))</f>
        <v/>
      </c>
      <c r="L557" s="32"/>
      <c r="S557" s="7" t="str">
        <f t="shared" si="17"/>
        <v/>
      </c>
      <c r="U557" s="7" t="str">
        <f t="shared" si="18"/>
        <v/>
      </c>
      <c r="X557" s="79"/>
      <c r="Z557" s="7" t="str">
        <f>IF($D557="", "", COUNTIF('Categories &amp; Budgets'!$B$11:$B$40, $D557))</f>
        <v/>
      </c>
    </row>
    <row r="558" spans="1:26" x14ac:dyDescent="0.25">
      <c r="A558" s="32"/>
      <c r="B558" s="102"/>
      <c r="C558" s="103"/>
      <c r="D558" s="103"/>
      <c r="E558" s="103"/>
      <c r="F558" s="103"/>
      <c r="G558" s="104"/>
      <c r="H558" s="32"/>
      <c r="I558" s="27" t="str">
        <f>IF($D558="", "", IFERROR(INDEX('Categories &amp; Budgets'!$K$11:$K$40, MATCH($D558, 'Categories &amp; Budgets'!$B$11:$B$40, 0)), ""))</f>
        <v/>
      </c>
      <c r="J558" s="32"/>
      <c r="K558" s="30" t="str">
        <f>IF($D558="", "", IFERROR(INDEX('Categories &amp; Budgets'!$C$11:$C$40, MATCH($D558, 'Categories &amp; Budgets'!$B$11:$B$40, 0)), ""))</f>
        <v/>
      </c>
      <c r="L558" s="32"/>
      <c r="S558" s="7" t="str">
        <f t="shared" si="17"/>
        <v/>
      </c>
      <c r="U558" s="7" t="str">
        <f t="shared" si="18"/>
        <v/>
      </c>
      <c r="X558" s="79"/>
      <c r="Z558" s="7" t="str">
        <f>IF($D558="", "", COUNTIF('Categories &amp; Budgets'!$B$11:$B$40, $D558))</f>
        <v/>
      </c>
    </row>
    <row r="559" spans="1:26" x14ac:dyDescent="0.25">
      <c r="A559" s="32"/>
      <c r="B559" s="102"/>
      <c r="C559" s="103"/>
      <c r="D559" s="103"/>
      <c r="E559" s="103"/>
      <c r="F559" s="103"/>
      <c r="G559" s="104"/>
      <c r="H559" s="32"/>
      <c r="I559" s="27" t="str">
        <f>IF($D559="", "", IFERROR(INDEX('Categories &amp; Budgets'!$K$11:$K$40, MATCH($D559, 'Categories &amp; Budgets'!$B$11:$B$40, 0)), ""))</f>
        <v/>
      </c>
      <c r="J559" s="32"/>
      <c r="K559" s="30" t="str">
        <f>IF($D559="", "", IFERROR(INDEX('Categories &amp; Budgets'!$C$11:$C$40, MATCH($D559, 'Categories &amp; Budgets'!$B$11:$B$40, 0)), ""))</f>
        <v/>
      </c>
      <c r="L559" s="32"/>
      <c r="S559" s="7" t="str">
        <f t="shared" si="17"/>
        <v/>
      </c>
      <c r="U559" s="7" t="str">
        <f t="shared" si="18"/>
        <v/>
      </c>
      <c r="X559" s="79"/>
      <c r="Z559" s="7" t="str">
        <f>IF($D559="", "", COUNTIF('Categories &amp; Budgets'!$B$11:$B$40, $D559))</f>
        <v/>
      </c>
    </row>
    <row r="560" spans="1:26" x14ac:dyDescent="0.25">
      <c r="A560" s="32"/>
      <c r="B560" s="102"/>
      <c r="C560" s="103"/>
      <c r="D560" s="103"/>
      <c r="E560" s="103"/>
      <c r="F560" s="103"/>
      <c r="G560" s="104"/>
      <c r="H560" s="32"/>
      <c r="I560" s="27" t="str">
        <f>IF($D560="", "", IFERROR(INDEX('Categories &amp; Budgets'!$K$11:$K$40, MATCH($D560, 'Categories &amp; Budgets'!$B$11:$B$40, 0)), ""))</f>
        <v/>
      </c>
      <c r="J560" s="32"/>
      <c r="K560" s="30" t="str">
        <f>IF($D560="", "", IFERROR(INDEX('Categories &amp; Budgets'!$C$11:$C$40, MATCH($D560, 'Categories &amp; Budgets'!$B$11:$B$40, 0)), ""))</f>
        <v/>
      </c>
      <c r="L560" s="32"/>
      <c r="S560" s="7" t="str">
        <f t="shared" si="17"/>
        <v/>
      </c>
      <c r="U560" s="7" t="str">
        <f t="shared" si="18"/>
        <v/>
      </c>
      <c r="X560" s="79"/>
      <c r="Z560" s="7" t="str">
        <f>IF($D560="", "", COUNTIF('Categories &amp; Budgets'!$B$11:$B$40, $D560))</f>
        <v/>
      </c>
    </row>
    <row r="561" spans="1:26" x14ac:dyDescent="0.25">
      <c r="A561" s="32"/>
      <c r="B561" s="102"/>
      <c r="C561" s="103"/>
      <c r="D561" s="103"/>
      <c r="E561" s="103"/>
      <c r="F561" s="103"/>
      <c r="G561" s="104"/>
      <c r="H561" s="32"/>
      <c r="I561" s="27" t="str">
        <f>IF($D561="", "", IFERROR(INDEX('Categories &amp; Budgets'!$K$11:$K$40, MATCH($D561, 'Categories &amp; Budgets'!$B$11:$B$40, 0)), ""))</f>
        <v/>
      </c>
      <c r="J561" s="32"/>
      <c r="K561" s="30" t="str">
        <f>IF($D561="", "", IFERROR(INDEX('Categories &amp; Budgets'!$C$11:$C$40, MATCH($D561, 'Categories &amp; Budgets'!$B$11:$B$40, 0)), ""))</f>
        <v/>
      </c>
      <c r="L561" s="32"/>
      <c r="S561" s="7" t="str">
        <f t="shared" si="17"/>
        <v/>
      </c>
      <c r="U561" s="7" t="str">
        <f t="shared" si="18"/>
        <v/>
      </c>
      <c r="X561" s="79"/>
      <c r="Z561" s="7" t="str">
        <f>IF($D561="", "", COUNTIF('Categories &amp; Budgets'!$B$11:$B$40, $D561))</f>
        <v/>
      </c>
    </row>
    <row r="562" spans="1:26" x14ac:dyDescent="0.25">
      <c r="A562" s="32"/>
      <c r="B562" s="102"/>
      <c r="C562" s="103"/>
      <c r="D562" s="103"/>
      <c r="E562" s="103"/>
      <c r="F562" s="103"/>
      <c r="G562" s="104"/>
      <c r="H562" s="32"/>
      <c r="I562" s="27" t="str">
        <f>IF($D562="", "", IFERROR(INDEX('Categories &amp; Budgets'!$K$11:$K$40, MATCH($D562, 'Categories &amp; Budgets'!$B$11:$B$40, 0)), ""))</f>
        <v/>
      </c>
      <c r="J562" s="32"/>
      <c r="K562" s="30" t="str">
        <f>IF($D562="", "", IFERROR(INDEX('Categories &amp; Budgets'!$C$11:$C$40, MATCH($D562, 'Categories &amp; Budgets'!$B$11:$B$40, 0)), ""))</f>
        <v/>
      </c>
      <c r="L562" s="32"/>
      <c r="S562" s="7" t="str">
        <f t="shared" si="17"/>
        <v/>
      </c>
      <c r="U562" s="7" t="str">
        <f t="shared" si="18"/>
        <v/>
      </c>
      <c r="X562" s="79"/>
      <c r="Z562" s="7" t="str">
        <f>IF($D562="", "", COUNTIF('Categories &amp; Budgets'!$B$11:$B$40, $D562))</f>
        <v/>
      </c>
    </row>
    <row r="563" spans="1:26" x14ac:dyDescent="0.25">
      <c r="A563" s="32"/>
      <c r="B563" s="102"/>
      <c r="C563" s="103"/>
      <c r="D563" s="103"/>
      <c r="E563" s="103"/>
      <c r="F563" s="103"/>
      <c r="G563" s="104"/>
      <c r="H563" s="32"/>
      <c r="I563" s="27" t="str">
        <f>IF($D563="", "", IFERROR(INDEX('Categories &amp; Budgets'!$K$11:$K$40, MATCH($D563, 'Categories &amp; Budgets'!$B$11:$B$40, 0)), ""))</f>
        <v/>
      </c>
      <c r="J563" s="32"/>
      <c r="K563" s="30" t="str">
        <f>IF($D563="", "", IFERROR(INDEX('Categories &amp; Budgets'!$C$11:$C$40, MATCH($D563, 'Categories &amp; Budgets'!$B$11:$B$40, 0)), ""))</f>
        <v/>
      </c>
      <c r="L563" s="32"/>
      <c r="S563" s="7" t="str">
        <f t="shared" si="17"/>
        <v/>
      </c>
      <c r="U563" s="7" t="str">
        <f t="shared" si="18"/>
        <v/>
      </c>
      <c r="X563" s="79"/>
      <c r="Z563" s="7" t="str">
        <f>IF($D563="", "", COUNTIF('Categories &amp; Budgets'!$B$11:$B$40, $D563))</f>
        <v/>
      </c>
    </row>
    <row r="564" spans="1:26" x14ac:dyDescent="0.25">
      <c r="A564" s="32"/>
      <c r="B564" s="102"/>
      <c r="C564" s="103"/>
      <c r="D564" s="103"/>
      <c r="E564" s="103"/>
      <c r="F564" s="103"/>
      <c r="G564" s="104"/>
      <c r="H564" s="32"/>
      <c r="I564" s="27" t="str">
        <f>IF($D564="", "", IFERROR(INDEX('Categories &amp; Budgets'!$K$11:$K$40, MATCH($D564, 'Categories &amp; Budgets'!$B$11:$B$40, 0)), ""))</f>
        <v/>
      </c>
      <c r="J564" s="32"/>
      <c r="K564" s="30" t="str">
        <f>IF($D564="", "", IFERROR(INDEX('Categories &amp; Budgets'!$C$11:$C$40, MATCH($D564, 'Categories &amp; Budgets'!$B$11:$B$40, 0)), ""))</f>
        <v/>
      </c>
      <c r="L564" s="32"/>
      <c r="S564" s="7" t="str">
        <f t="shared" si="17"/>
        <v/>
      </c>
      <c r="U564" s="7" t="str">
        <f t="shared" si="18"/>
        <v/>
      </c>
      <c r="X564" s="79"/>
      <c r="Z564" s="7" t="str">
        <f>IF($D564="", "", COUNTIF('Categories &amp; Budgets'!$B$11:$B$40, $D564))</f>
        <v/>
      </c>
    </row>
    <row r="565" spans="1:26" x14ac:dyDescent="0.25">
      <c r="A565" s="32"/>
      <c r="B565" s="102"/>
      <c r="C565" s="103"/>
      <c r="D565" s="103"/>
      <c r="E565" s="103"/>
      <c r="F565" s="103"/>
      <c r="G565" s="104"/>
      <c r="H565" s="32"/>
      <c r="I565" s="27" t="str">
        <f>IF($D565="", "", IFERROR(INDEX('Categories &amp; Budgets'!$K$11:$K$40, MATCH($D565, 'Categories &amp; Budgets'!$B$11:$B$40, 0)), ""))</f>
        <v/>
      </c>
      <c r="J565" s="32"/>
      <c r="K565" s="30" t="str">
        <f>IF($D565="", "", IFERROR(INDEX('Categories &amp; Budgets'!$C$11:$C$40, MATCH($D565, 'Categories &amp; Budgets'!$B$11:$B$40, 0)), ""))</f>
        <v/>
      </c>
      <c r="L565" s="32"/>
      <c r="S565" s="7" t="str">
        <f t="shared" si="17"/>
        <v/>
      </c>
      <c r="U565" s="7" t="str">
        <f t="shared" si="18"/>
        <v/>
      </c>
      <c r="X565" s="79"/>
      <c r="Z565" s="7" t="str">
        <f>IF($D565="", "", COUNTIF('Categories &amp; Budgets'!$B$11:$B$40, $D565))</f>
        <v/>
      </c>
    </row>
    <row r="566" spans="1:26" x14ac:dyDescent="0.25">
      <c r="A566" s="32"/>
      <c r="B566" s="102"/>
      <c r="C566" s="103"/>
      <c r="D566" s="103"/>
      <c r="E566" s="103"/>
      <c r="F566" s="103"/>
      <c r="G566" s="104"/>
      <c r="H566" s="32"/>
      <c r="I566" s="27" t="str">
        <f>IF($D566="", "", IFERROR(INDEX('Categories &amp; Budgets'!$K$11:$K$40, MATCH($D566, 'Categories &amp; Budgets'!$B$11:$B$40, 0)), ""))</f>
        <v/>
      </c>
      <c r="J566" s="32"/>
      <c r="K566" s="30" t="str">
        <f>IF($D566="", "", IFERROR(INDEX('Categories &amp; Budgets'!$C$11:$C$40, MATCH($D566, 'Categories &amp; Budgets'!$B$11:$B$40, 0)), ""))</f>
        <v/>
      </c>
      <c r="L566" s="32"/>
      <c r="S566" s="7" t="str">
        <f t="shared" si="17"/>
        <v/>
      </c>
      <c r="U566" s="7" t="str">
        <f t="shared" si="18"/>
        <v/>
      </c>
      <c r="X566" s="79"/>
      <c r="Z566" s="7" t="str">
        <f>IF($D566="", "", COUNTIF('Categories &amp; Budgets'!$B$11:$B$40, $D566))</f>
        <v/>
      </c>
    </row>
    <row r="567" spans="1:26" x14ac:dyDescent="0.25">
      <c r="A567" s="32"/>
      <c r="B567" s="102"/>
      <c r="C567" s="103"/>
      <c r="D567" s="103"/>
      <c r="E567" s="103"/>
      <c r="F567" s="103"/>
      <c r="G567" s="104"/>
      <c r="H567" s="32"/>
      <c r="I567" s="27" t="str">
        <f>IF($D567="", "", IFERROR(INDEX('Categories &amp; Budgets'!$K$11:$K$40, MATCH($D567, 'Categories &amp; Budgets'!$B$11:$B$40, 0)), ""))</f>
        <v/>
      </c>
      <c r="J567" s="32"/>
      <c r="K567" s="30" t="str">
        <f>IF($D567="", "", IFERROR(INDEX('Categories &amp; Budgets'!$C$11:$C$40, MATCH($D567, 'Categories &amp; Budgets'!$B$11:$B$40, 0)), ""))</f>
        <v/>
      </c>
      <c r="L567" s="32"/>
      <c r="S567" s="7" t="str">
        <f t="shared" si="17"/>
        <v/>
      </c>
      <c r="U567" s="7" t="str">
        <f t="shared" si="18"/>
        <v/>
      </c>
      <c r="X567" s="79"/>
      <c r="Z567" s="7" t="str">
        <f>IF($D567="", "", COUNTIF('Categories &amp; Budgets'!$B$11:$B$40, $D567))</f>
        <v/>
      </c>
    </row>
    <row r="568" spans="1:26" x14ac:dyDescent="0.25">
      <c r="A568" s="32"/>
      <c r="B568" s="102"/>
      <c r="C568" s="103"/>
      <c r="D568" s="103"/>
      <c r="E568" s="103"/>
      <c r="F568" s="103"/>
      <c r="G568" s="104"/>
      <c r="H568" s="32"/>
      <c r="I568" s="27" t="str">
        <f>IF($D568="", "", IFERROR(INDEX('Categories &amp; Budgets'!$K$11:$K$40, MATCH($D568, 'Categories &amp; Budgets'!$B$11:$B$40, 0)), ""))</f>
        <v/>
      </c>
      <c r="J568" s="32"/>
      <c r="K568" s="30" t="str">
        <f>IF($D568="", "", IFERROR(INDEX('Categories &amp; Budgets'!$C$11:$C$40, MATCH($D568, 'Categories &amp; Budgets'!$B$11:$B$40, 0)), ""))</f>
        <v/>
      </c>
      <c r="L568" s="32"/>
      <c r="S568" s="7" t="str">
        <f t="shared" si="17"/>
        <v/>
      </c>
      <c r="U568" s="7" t="str">
        <f t="shared" si="18"/>
        <v/>
      </c>
      <c r="X568" s="79"/>
      <c r="Z568" s="7" t="str">
        <f>IF($D568="", "", COUNTIF('Categories &amp; Budgets'!$B$11:$B$40, $D568))</f>
        <v/>
      </c>
    </row>
    <row r="569" spans="1:26" x14ac:dyDescent="0.25">
      <c r="A569" s="32"/>
      <c r="B569" s="102"/>
      <c r="C569" s="103"/>
      <c r="D569" s="103"/>
      <c r="E569" s="103"/>
      <c r="F569" s="103"/>
      <c r="G569" s="104"/>
      <c r="H569" s="32"/>
      <c r="I569" s="27" t="str">
        <f>IF($D569="", "", IFERROR(INDEX('Categories &amp; Budgets'!$K$11:$K$40, MATCH($D569, 'Categories &amp; Budgets'!$B$11:$B$40, 0)), ""))</f>
        <v/>
      </c>
      <c r="J569" s="32"/>
      <c r="K569" s="30" t="str">
        <f>IF($D569="", "", IFERROR(INDEX('Categories &amp; Budgets'!$C$11:$C$40, MATCH($D569, 'Categories &amp; Budgets'!$B$11:$B$40, 0)), ""))</f>
        <v/>
      </c>
      <c r="L569" s="32"/>
      <c r="S569" s="7" t="str">
        <f t="shared" si="17"/>
        <v/>
      </c>
      <c r="U569" s="7" t="str">
        <f t="shared" si="18"/>
        <v/>
      </c>
      <c r="X569" s="79"/>
      <c r="Z569" s="7" t="str">
        <f>IF($D569="", "", COUNTIF('Categories &amp; Budgets'!$B$11:$B$40, $D569))</f>
        <v/>
      </c>
    </row>
    <row r="570" spans="1:26" x14ac:dyDescent="0.25">
      <c r="A570" s="32"/>
      <c r="B570" s="102"/>
      <c r="C570" s="103"/>
      <c r="D570" s="103"/>
      <c r="E570" s="103"/>
      <c r="F570" s="103"/>
      <c r="G570" s="104"/>
      <c r="H570" s="32"/>
      <c r="I570" s="27" t="str">
        <f>IF($D570="", "", IFERROR(INDEX('Categories &amp; Budgets'!$K$11:$K$40, MATCH($D570, 'Categories &amp; Budgets'!$B$11:$B$40, 0)), ""))</f>
        <v/>
      </c>
      <c r="J570" s="32"/>
      <c r="K570" s="30" t="str">
        <f>IF($D570="", "", IFERROR(INDEX('Categories &amp; Budgets'!$C$11:$C$40, MATCH($D570, 'Categories &amp; Budgets'!$B$11:$B$40, 0)), ""))</f>
        <v/>
      </c>
      <c r="L570" s="32"/>
      <c r="S570" s="7" t="str">
        <f t="shared" si="17"/>
        <v/>
      </c>
      <c r="U570" s="7" t="str">
        <f t="shared" si="18"/>
        <v/>
      </c>
      <c r="X570" s="79"/>
      <c r="Z570" s="7" t="str">
        <f>IF($D570="", "", COUNTIF('Categories &amp; Budgets'!$B$11:$B$40, $D570))</f>
        <v/>
      </c>
    </row>
    <row r="571" spans="1:26" x14ac:dyDescent="0.25">
      <c r="A571" s="32"/>
      <c r="B571" s="102"/>
      <c r="C571" s="103"/>
      <c r="D571" s="103"/>
      <c r="E571" s="103"/>
      <c r="F571" s="103"/>
      <c r="G571" s="104"/>
      <c r="H571" s="32"/>
      <c r="I571" s="27" t="str">
        <f>IF($D571="", "", IFERROR(INDEX('Categories &amp; Budgets'!$K$11:$K$40, MATCH($D571, 'Categories &amp; Budgets'!$B$11:$B$40, 0)), ""))</f>
        <v/>
      </c>
      <c r="J571" s="32"/>
      <c r="K571" s="30" t="str">
        <f>IF($D571="", "", IFERROR(INDEX('Categories &amp; Budgets'!$C$11:$C$40, MATCH($D571, 'Categories &amp; Budgets'!$B$11:$B$40, 0)), ""))</f>
        <v/>
      </c>
      <c r="L571" s="32"/>
      <c r="S571" s="7" t="str">
        <f t="shared" si="17"/>
        <v/>
      </c>
      <c r="U571" s="7" t="str">
        <f t="shared" si="18"/>
        <v/>
      </c>
      <c r="X571" s="79"/>
      <c r="Z571" s="7" t="str">
        <f>IF($D571="", "", COUNTIF('Categories &amp; Budgets'!$B$11:$B$40, $D571))</f>
        <v/>
      </c>
    </row>
    <row r="572" spans="1:26" x14ac:dyDescent="0.25">
      <c r="A572" s="32"/>
      <c r="B572" s="102"/>
      <c r="C572" s="103"/>
      <c r="D572" s="103"/>
      <c r="E572" s="103"/>
      <c r="F572" s="103"/>
      <c r="G572" s="104"/>
      <c r="H572" s="32"/>
      <c r="I572" s="27" t="str">
        <f>IF($D572="", "", IFERROR(INDEX('Categories &amp; Budgets'!$K$11:$K$40, MATCH($D572, 'Categories &amp; Budgets'!$B$11:$B$40, 0)), ""))</f>
        <v/>
      </c>
      <c r="J572" s="32"/>
      <c r="K572" s="30" t="str">
        <f>IF($D572="", "", IFERROR(INDEX('Categories &amp; Budgets'!$C$11:$C$40, MATCH($D572, 'Categories &amp; Budgets'!$B$11:$B$40, 0)), ""))</f>
        <v/>
      </c>
      <c r="L572" s="32"/>
      <c r="S572" s="7" t="str">
        <f t="shared" si="17"/>
        <v/>
      </c>
      <c r="U572" s="7" t="str">
        <f t="shared" si="18"/>
        <v/>
      </c>
      <c r="X572" s="79"/>
      <c r="Z572" s="7" t="str">
        <f>IF($D572="", "", COUNTIF('Categories &amp; Budgets'!$B$11:$B$40, $D572))</f>
        <v/>
      </c>
    </row>
    <row r="573" spans="1:26" x14ac:dyDescent="0.25">
      <c r="A573" s="32"/>
      <c r="B573" s="102"/>
      <c r="C573" s="103"/>
      <c r="D573" s="103"/>
      <c r="E573" s="103"/>
      <c r="F573" s="103"/>
      <c r="G573" s="104"/>
      <c r="H573" s="32"/>
      <c r="I573" s="27" t="str">
        <f>IF($D573="", "", IFERROR(INDEX('Categories &amp; Budgets'!$K$11:$K$40, MATCH($D573, 'Categories &amp; Budgets'!$B$11:$B$40, 0)), ""))</f>
        <v/>
      </c>
      <c r="J573" s="32"/>
      <c r="K573" s="30" t="str">
        <f>IF($D573="", "", IFERROR(INDEX('Categories &amp; Budgets'!$C$11:$C$40, MATCH($D573, 'Categories &amp; Budgets'!$B$11:$B$40, 0)), ""))</f>
        <v/>
      </c>
      <c r="L573" s="32"/>
      <c r="S573" s="7" t="str">
        <f t="shared" si="17"/>
        <v/>
      </c>
      <c r="U573" s="7" t="str">
        <f t="shared" si="18"/>
        <v/>
      </c>
      <c r="X573" s="79"/>
      <c r="Z573" s="7" t="str">
        <f>IF($D573="", "", COUNTIF('Categories &amp; Budgets'!$B$11:$B$40, $D573))</f>
        <v/>
      </c>
    </row>
    <row r="574" spans="1:26" x14ac:dyDescent="0.25">
      <c r="A574" s="32"/>
      <c r="B574" s="102"/>
      <c r="C574" s="103"/>
      <c r="D574" s="103"/>
      <c r="E574" s="103"/>
      <c r="F574" s="103"/>
      <c r="G574" s="104"/>
      <c r="H574" s="32"/>
      <c r="I574" s="27" t="str">
        <f>IF($D574="", "", IFERROR(INDEX('Categories &amp; Budgets'!$K$11:$K$40, MATCH($D574, 'Categories &amp; Budgets'!$B$11:$B$40, 0)), ""))</f>
        <v/>
      </c>
      <c r="J574" s="32"/>
      <c r="K574" s="30" t="str">
        <f>IF($D574="", "", IFERROR(INDEX('Categories &amp; Budgets'!$C$11:$C$40, MATCH($D574, 'Categories &amp; Budgets'!$B$11:$B$40, 0)), ""))</f>
        <v/>
      </c>
      <c r="L574" s="32"/>
      <c r="S574" s="7" t="str">
        <f t="shared" si="17"/>
        <v/>
      </c>
      <c r="U574" s="7" t="str">
        <f t="shared" si="18"/>
        <v/>
      </c>
      <c r="X574" s="79"/>
      <c r="Z574" s="7" t="str">
        <f>IF($D574="", "", COUNTIF('Categories &amp; Budgets'!$B$11:$B$40, $D574))</f>
        <v/>
      </c>
    </row>
    <row r="575" spans="1:26" x14ac:dyDescent="0.25">
      <c r="A575" s="32"/>
      <c r="B575" s="102"/>
      <c r="C575" s="103"/>
      <c r="D575" s="103"/>
      <c r="E575" s="103"/>
      <c r="F575" s="103"/>
      <c r="G575" s="104"/>
      <c r="H575" s="32"/>
      <c r="I575" s="27" t="str">
        <f>IF($D575="", "", IFERROR(INDEX('Categories &amp; Budgets'!$K$11:$K$40, MATCH($D575, 'Categories &amp; Budgets'!$B$11:$B$40, 0)), ""))</f>
        <v/>
      </c>
      <c r="J575" s="32"/>
      <c r="K575" s="30" t="str">
        <f>IF($D575="", "", IFERROR(INDEX('Categories &amp; Budgets'!$C$11:$C$40, MATCH($D575, 'Categories &amp; Budgets'!$B$11:$B$40, 0)), ""))</f>
        <v/>
      </c>
      <c r="L575" s="32"/>
      <c r="S575" s="7" t="str">
        <f t="shared" si="17"/>
        <v/>
      </c>
      <c r="U575" s="7" t="str">
        <f t="shared" si="18"/>
        <v/>
      </c>
      <c r="X575" s="79"/>
      <c r="Z575" s="7" t="str">
        <f>IF($D575="", "", COUNTIF('Categories &amp; Budgets'!$B$11:$B$40, $D575))</f>
        <v/>
      </c>
    </row>
    <row r="576" spans="1:26" x14ac:dyDescent="0.25">
      <c r="A576" s="32"/>
      <c r="B576" s="102"/>
      <c r="C576" s="103"/>
      <c r="D576" s="103"/>
      <c r="E576" s="103"/>
      <c r="F576" s="103"/>
      <c r="G576" s="104"/>
      <c r="H576" s="32"/>
      <c r="I576" s="27" t="str">
        <f>IF($D576="", "", IFERROR(INDEX('Categories &amp; Budgets'!$K$11:$K$40, MATCH($D576, 'Categories &amp; Budgets'!$B$11:$B$40, 0)), ""))</f>
        <v/>
      </c>
      <c r="J576" s="32"/>
      <c r="K576" s="30" t="str">
        <f>IF($D576="", "", IFERROR(INDEX('Categories &amp; Budgets'!$C$11:$C$40, MATCH($D576, 'Categories &amp; Budgets'!$B$11:$B$40, 0)), ""))</f>
        <v/>
      </c>
      <c r="L576" s="32"/>
      <c r="S576" s="7" t="str">
        <f t="shared" si="17"/>
        <v/>
      </c>
      <c r="U576" s="7" t="str">
        <f t="shared" si="18"/>
        <v/>
      </c>
      <c r="X576" s="79"/>
      <c r="Z576" s="7" t="str">
        <f>IF($D576="", "", COUNTIF('Categories &amp; Budgets'!$B$11:$B$40, $D576))</f>
        <v/>
      </c>
    </row>
    <row r="577" spans="1:26" x14ac:dyDescent="0.25">
      <c r="A577" s="32"/>
      <c r="B577" s="102"/>
      <c r="C577" s="103"/>
      <c r="D577" s="103"/>
      <c r="E577" s="103"/>
      <c r="F577" s="103"/>
      <c r="G577" s="104"/>
      <c r="H577" s="32"/>
      <c r="I577" s="27" t="str">
        <f>IF($D577="", "", IFERROR(INDEX('Categories &amp; Budgets'!$K$11:$K$40, MATCH($D577, 'Categories &amp; Budgets'!$B$11:$B$40, 0)), ""))</f>
        <v/>
      </c>
      <c r="J577" s="32"/>
      <c r="K577" s="30" t="str">
        <f>IF($D577="", "", IFERROR(INDEX('Categories &amp; Budgets'!$C$11:$C$40, MATCH($D577, 'Categories &amp; Budgets'!$B$11:$B$40, 0)), ""))</f>
        <v/>
      </c>
      <c r="L577" s="32"/>
      <c r="S577" s="7" t="str">
        <f t="shared" si="17"/>
        <v/>
      </c>
      <c r="U577" s="7" t="str">
        <f t="shared" si="18"/>
        <v/>
      </c>
      <c r="X577" s="79"/>
      <c r="Z577" s="7" t="str">
        <f>IF($D577="", "", COUNTIF('Categories &amp; Budgets'!$B$11:$B$40, $D577))</f>
        <v/>
      </c>
    </row>
    <row r="578" spans="1:26" x14ac:dyDescent="0.25">
      <c r="A578" s="32"/>
      <c r="B578" s="102"/>
      <c r="C578" s="103"/>
      <c r="D578" s="103"/>
      <c r="E578" s="103"/>
      <c r="F578" s="103"/>
      <c r="G578" s="104"/>
      <c r="H578" s="32"/>
      <c r="I578" s="27" t="str">
        <f>IF($D578="", "", IFERROR(INDEX('Categories &amp; Budgets'!$K$11:$K$40, MATCH($D578, 'Categories &amp; Budgets'!$B$11:$B$40, 0)), ""))</f>
        <v/>
      </c>
      <c r="J578" s="32"/>
      <c r="K578" s="30" t="str">
        <f>IF($D578="", "", IFERROR(INDEX('Categories &amp; Budgets'!$C$11:$C$40, MATCH($D578, 'Categories &amp; Budgets'!$B$11:$B$40, 0)), ""))</f>
        <v/>
      </c>
      <c r="L578" s="32"/>
      <c r="S578" s="7" t="str">
        <f t="shared" si="17"/>
        <v/>
      </c>
      <c r="U578" s="7" t="str">
        <f t="shared" si="18"/>
        <v/>
      </c>
      <c r="X578" s="79"/>
      <c r="Z578" s="7" t="str">
        <f>IF($D578="", "", COUNTIF('Categories &amp; Budgets'!$B$11:$B$40, $D578))</f>
        <v/>
      </c>
    </row>
    <row r="579" spans="1:26" x14ac:dyDescent="0.25">
      <c r="A579" s="32"/>
      <c r="B579" s="102"/>
      <c r="C579" s="103"/>
      <c r="D579" s="103"/>
      <c r="E579" s="103"/>
      <c r="F579" s="103"/>
      <c r="G579" s="104"/>
      <c r="H579" s="32"/>
      <c r="I579" s="27" t="str">
        <f>IF($D579="", "", IFERROR(INDEX('Categories &amp; Budgets'!$K$11:$K$40, MATCH($D579, 'Categories &amp; Budgets'!$B$11:$B$40, 0)), ""))</f>
        <v/>
      </c>
      <c r="J579" s="32"/>
      <c r="K579" s="30" t="str">
        <f>IF($D579="", "", IFERROR(INDEX('Categories &amp; Budgets'!$C$11:$C$40, MATCH($D579, 'Categories &amp; Budgets'!$B$11:$B$40, 0)), ""))</f>
        <v/>
      </c>
      <c r="L579" s="32"/>
      <c r="S579" s="7" t="str">
        <f t="shared" si="17"/>
        <v/>
      </c>
      <c r="U579" s="7" t="str">
        <f t="shared" si="18"/>
        <v/>
      </c>
      <c r="X579" s="79"/>
      <c r="Z579" s="7" t="str">
        <f>IF($D579="", "", COUNTIF('Categories &amp; Budgets'!$B$11:$B$40, $D579))</f>
        <v/>
      </c>
    </row>
    <row r="580" spans="1:26" x14ac:dyDescent="0.25">
      <c r="A580" s="32"/>
      <c r="B580" s="102"/>
      <c r="C580" s="103"/>
      <c r="D580" s="103"/>
      <c r="E580" s="103"/>
      <c r="F580" s="103"/>
      <c r="G580" s="104"/>
      <c r="H580" s="32"/>
      <c r="I580" s="27" t="str">
        <f>IF($D580="", "", IFERROR(INDEX('Categories &amp; Budgets'!$K$11:$K$40, MATCH($D580, 'Categories &amp; Budgets'!$B$11:$B$40, 0)), ""))</f>
        <v/>
      </c>
      <c r="J580" s="32"/>
      <c r="K580" s="30" t="str">
        <f>IF($D580="", "", IFERROR(INDEX('Categories &amp; Budgets'!$C$11:$C$40, MATCH($D580, 'Categories &amp; Budgets'!$B$11:$B$40, 0)), ""))</f>
        <v/>
      </c>
      <c r="L580" s="32"/>
      <c r="S580" s="7" t="str">
        <f t="shared" si="17"/>
        <v/>
      </c>
      <c r="U580" s="7" t="str">
        <f t="shared" si="18"/>
        <v/>
      </c>
      <c r="X580" s="79"/>
      <c r="Z580" s="7" t="str">
        <f>IF($D580="", "", COUNTIF('Categories &amp; Budgets'!$B$11:$B$40, $D580))</f>
        <v/>
      </c>
    </row>
    <row r="581" spans="1:26" x14ac:dyDescent="0.25">
      <c r="A581" s="32"/>
      <c r="B581" s="102"/>
      <c r="C581" s="103"/>
      <c r="D581" s="103"/>
      <c r="E581" s="103"/>
      <c r="F581" s="103"/>
      <c r="G581" s="104"/>
      <c r="H581" s="32"/>
      <c r="I581" s="27" t="str">
        <f>IF($D581="", "", IFERROR(INDEX('Categories &amp; Budgets'!$K$11:$K$40, MATCH($D581, 'Categories &amp; Budgets'!$B$11:$B$40, 0)), ""))</f>
        <v/>
      </c>
      <c r="J581" s="32"/>
      <c r="K581" s="30" t="str">
        <f>IF($D581="", "", IFERROR(INDEX('Categories &amp; Budgets'!$C$11:$C$40, MATCH($D581, 'Categories &amp; Budgets'!$B$11:$B$40, 0)), ""))</f>
        <v/>
      </c>
      <c r="L581" s="32"/>
      <c r="S581" s="7" t="str">
        <f t="shared" si="17"/>
        <v/>
      </c>
      <c r="U581" s="7" t="str">
        <f t="shared" si="18"/>
        <v/>
      </c>
      <c r="X581" s="79"/>
      <c r="Z581" s="7" t="str">
        <f>IF($D581="", "", COUNTIF('Categories &amp; Budgets'!$B$11:$B$40, $D581))</f>
        <v/>
      </c>
    </row>
    <row r="582" spans="1:26" x14ac:dyDescent="0.25">
      <c r="A582" s="32"/>
      <c r="B582" s="102"/>
      <c r="C582" s="103"/>
      <c r="D582" s="103"/>
      <c r="E582" s="103"/>
      <c r="F582" s="103"/>
      <c r="G582" s="104"/>
      <c r="H582" s="32"/>
      <c r="I582" s="27" t="str">
        <f>IF($D582="", "", IFERROR(INDEX('Categories &amp; Budgets'!$K$11:$K$40, MATCH($D582, 'Categories &amp; Budgets'!$B$11:$B$40, 0)), ""))</f>
        <v/>
      </c>
      <c r="J582" s="32"/>
      <c r="K582" s="30" t="str">
        <f>IF($D582="", "", IFERROR(INDEX('Categories &amp; Budgets'!$C$11:$C$40, MATCH($D582, 'Categories &amp; Budgets'!$B$11:$B$40, 0)), ""))</f>
        <v/>
      </c>
      <c r="L582" s="32"/>
      <c r="S582" s="7" t="str">
        <f t="shared" si="17"/>
        <v/>
      </c>
      <c r="U582" s="7" t="str">
        <f t="shared" si="18"/>
        <v/>
      </c>
      <c r="X582" s="79"/>
      <c r="Z582" s="7" t="str">
        <f>IF($D582="", "", COUNTIF('Categories &amp; Budgets'!$B$11:$B$40, $D582))</f>
        <v/>
      </c>
    </row>
    <row r="583" spans="1:26" x14ac:dyDescent="0.25">
      <c r="A583" s="32"/>
      <c r="B583" s="102"/>
      <c r="C583" s="103"/>
      <c r="D583" s="103"/>
      <c r="E583" s="103"/>
      <c r="F583" s="103"/>
      <c r="G583" s="104"/>
      <c r="H583" s="32"/>
      <c r="I583" s="27" t="str">
        <f>IF($D583="", "", IFERROR(INDEX('Categories &amp; Budgets'!$K$11:$K$40, MATCH($D583, 'Categories &amp; Budgets'!$B$11:$B$40, 0)), ""))</f>
        <v/>
      </c>
      <c r="J583" s="32"/>
      <c r="K583" s="30" t="str">
        <f>IF($D583="", "", IFERROR(INDEX('Categories &amp; Budgets'!$C$11:$C$40, MATCH($D583, 'Categories &amp; Budgets'!$B$11:$B$40, 0)), ""))</f>
        <v/>
      </c>
      <c r="L583" s="32"/>
      <c r="S583" s="7" t="str">
        <f t="shared" si="17"/>
        <v/>
      </c>
      <c r="U583" s="7" t="str">
        <f t="shared" si="18"/>
        <v/>
      </c>
      <c r="X583" s="79"/>
      <c r="Z583" s="7" t="str">
        <f>IF($D583="", "", COUNTIF('Categories &amp; Budgets'!$B$11:$B$40, $D583))</f>
        <v/>
      </c>
    </row>
    <row r="584" spans="1:26" x14ac:dyDescent="0.25">
      <c r="A584" s="32"/>
      <c r="B584" s="102"/>
      <c r="C584" s="103"/>
      <c r="D584" s="103"/>
      <c r="E584" s="103"/>
      <c r="F584" s="103"/>
      <c r="G584" s="104"/>
      <c r="H584" s="32"/>
      <c r="I584" s="27" t="str">
        <f>IF($D584="", "", IFERROR(INDEX('Categories &amp; Budgets'!$K$11:$K$40, MATCH($D584, 'Categories &amp; Budgets'!$B$11:$B$40, 0)), ""))</f>
        <v/>
      </c>
      <c r="J584" s="32"/>
      <c r="K584" s="30" t="str">
        <f>IF($D584="", "", IFERROR(INDEX('Categories &amp; Budgets'!$C$11:$C$40, MATCH($D584, 'Categories &amp; Budgets'!$B$11:$B$40, 0)), ""))</f>
        <v/>
      </c>
      <c r="L584" s="32"/>
      <c r="S584" s="7" t="str">
        <f t="shared" si="17"/>
        <v/>
      </c>
      <c r="U584" s="7" t="str">
        <f t="shared" si="18"/>
        <v/>
      </c>
      <c r="X584" s="79"/>
      <c r="Z584" s="7" t="str">
        <f>IF($D584="", "", COUNTIF('Categories &amp; Budgets'!$B$11:$B$40, $D584))</f>
        <v/>
      </c>
    </row>
    <row r="585" spans="1:26" x14ac:dyDescent="0.25">
      <c r="A585" s="32"/>
      <c r="B585" s="102"/>
      <c r="C585" s="103"/>
      <c r="D585" s="103"/>
      <c r="E585" s="103"/>
      <c r="F585" s="103"/>
      <c r="G585" s="104"/>
      <c r="H585" s="32"/>
      <c r="I585" s="27" t="str">
        <f>IF($D585="", "", IFERROR(INDEX('Categories &amp; Budgets'!$K$11:$K$40, MATCH($D585, 'Categories &amp; Budgets'!$B$11:$B$40, 0)), ""))</f>
        <v/>
      </c>
      <c r="J585" s="32"/>
      <c r="K585" s="30" t="str">
        <f>IF($D585="", "", IFERROR(INDEX('Categories &amp; Budgets'!$C$11:$C$40, MATCH($D585, 'Categories &amp; Budgets'!$B$11:$B$40, 0)), ""))</f>
        <v/>
      </c>
      <c r="L585" s="32"/>
      <c r="S585" s="7" t="str">
        <f t="shared" si="17"/>
        <v/>
      </c>
      <c r="U585" s="7" t="str">
        <f t="shared" si="18"/>
        <v/>
      </c>
      <c r="X585" s="79"/>
      <c r="Z585" s="7" t="str">
        <f>IF($D585="", "", COUNTIF('Categories &amp; Budgets'!$B$11:$B$40, $D585))</f>
        <v/>
      </c>
    </row>
    <row r="586" spans="1:26" x14ac:dyDescent="0.25">
      <c r="A586" s="32"/>
      <c r="B586" s="102"/>
      <c r="C586" s="103"/>
      <c r="D586" s="103"/>
      <c r="E586" s="103"/>
      <c r="F586" s="103"/>
      <c r="G586" s="104"/>
      <c r="H586" s="32"/>
      <c r="I586" s="27" t="str">
        <f>IF($D586="", "", IFERROR(INDEX('Categories &amp; Budgets'!$K$11:$K$40, MATCH($D586, 'Categories &amp; Budgets'!$B$11:$B$40, 0)), ""))</f>
        <v/>
      </c>
      <c r="J586" s="32"/>
      <c r="K586" s="30" t="str">
        <f>IF($D586="", "", IFERROR(INDEX('Categories &amp; Budgets'!$C$11:$C$40, MATCH($D586, 'Categories &amp; Budgets'!$B$11:$B$40, 0)), ""))</f>
        <v/>
      </c>
      <c r="L586" s="32"/>
      <c r="S586" s="7" t="str">
        <f t="shared" si="17"/>
        <v/>
      </c>
      <c r="U586" s="7" t="str">
        <f t="shared" si="18"/>
        <v/>
      </c>
      <c r="X586" s="79"/>
      <c r="Z586" s="7" t="str">
        <f>IF($D586="", "", COUNTIF('Categories &amp; Budgets'!$B$11:$B$40, $D586))</f>
        <v/>
      </c>
    </row>
    <row r="587" spans="1:26" x14ac:dyDescent="0.25">
      <c r="A587" s="32"/>
      <c r="B587" s="102"/>
      <c r="C587" s="103"/>
      <c r="D587" s="103"/>
      <c r="E587" s="103"/>
      <c r="F587" s="103"/>
      <c r="G587" s="104"/>
      <c r="H587" s="32"/>
      <c r="I587" s="27" t="str">
        <f>IF($D587="", "", IFERROR(INDEX('Categories &amp; Budgets'!$K$11:$K$40, MATCH($D587, 'Categories &amp; Budgets'!$B$11:$B$40, 0)), ""))</f>
        <v/>
      </c>
      <c r="J587" s="32"/>
      <c r="K587" s="30" t="str">
        <f>IF($D587="", "", IFERROR(INDEX('Categories &amp; Budgets'!$C$11:$C$40, MATCH($D587, 'Categories &amp; Budgets'!$B$11:$B$40, 0)), ""))</f>
        <v/>
      </c>
      <c r="L587" s="32"/>
      <c r="S587" s="7" t="str">
        <f t="shared" si="17"/>
        <v/>
      </c>
      <c r="U587" s="7" t="str">
        <f t="shared" si="18"/>
        <v/>
      </c>
      <c r="X587" s="79"/>
      <c r="Z587" s="7" t="str">
        <f>IF($D587="", "", COUNTIF('Categories &amp; Budgets'!$B$11:$B$40, $D587))</f>
        <v/>
      </c>
    </row>
    <row r="588" spans="1:26" x14ac:dyDescent="0.25">
      <c r="A588" s="32"/>
      <c r="B588" s="102"/>
      <c r="C588" s="103"/>
      <c r="D588" s="103"/>
      <c r="E588" s="103"/>
      <c r="F588" s="103"/>
      <c r="G588" s="104"/>
      <c r="H588" s="32"/>
      <c r="I588" s="27" t="str">
        <f>IF($D588="", "", IFERROR(INDEX('Categories &amp; Budgets'!$K$11:$K$40, MATCH($D588, 'Categories &amp; Budgets'!$B$11:$B$40, 0)), ""))</f>
        <v/>
      </c>
      <c r="J588" s="32"/>
      <c r="K588" s="30" t="str">
        <f>IF($D588="", "", IFERROR(INDEX('Categories &amp; Budgets'!$C$11:$C$40, MATCH($D588, 'Categories &amp; Budgets'!$B$11:$B$40, 0)), ""))</f>
        <v/>
      </c>
      <c r="L588" s="32"/>
      <c r="S588" s="7" t="str">
        <f t="shared" ref="S588:S651" si="19">IF(COUNTIF($B588:$G588, "")=6, "", "X")</f>
        <v/>
      </c>
      <c r="U588" s="7" t="str">
        <f t="shared" ref="U588:U651" si="20">IF($S588="", "", IF($D588="", "X", ""))</f>
        <v/>
      </c>
      <c r="X588" s="79"/>
      <c r="Z588" s="7" t="str">
        <f>IF($D588="", "", COUNTIF('Categories &amp; Budgets'!$B$11:$B$40, $D588))</f>
        <v/>
      </c>
    </row>
    <row r="589" spans="1:26" x14ac:dyDescent="0.25">
      <c r="A589" s="32"/>
      <c r="B589" s="102"/>
      <c r="C589" s="103"/>
      <c r="D589" s="103"/>
      <c r="E589" s="103"/>
      <c r="F589" s="103"/>
      <c r="G589" s="104"/>
      <c r="H589" s="32"/>
      <c r="I589" s="27" t="str">
        <f>IF($D589="", "", IFERROR(INDEX('Categories &amp; Budgets'!$K$11:$K$40, MATCH($D589, 'Categories &amp; Budgets'!$B$11:$B$40, 0)), ""))</f>
        <v/>
      </c>
      <c r="J589" s="32"/>
      <c r="K589" s="30" t="str">
        <f>IF($D589="", "", IFERROR(INDEX('Categories &amp; Budgets'!$C$11:$C$40, MATCH($D589, 'Categories &amp; Budgets'!$B$11:$B$40, 0)), ""))</f>
        <v/>
      </c>
      <c r="L589" s="32"/>
      <c r="S589" s="7" t="str">
        <f t="shared" si="19"/>
        <v/>
      </c>
      <c r="U589" s="7" t="str">
        <f t="shared" si="20"/>
        <v/>
      </c>
      <c r="X589" s="79"/>
      <c r="Z589" s="7" t="str">
        <f>IF($D589="", "", COUNTIF('Categories &amp; Budgets'!$B$11:$B$40, $D589))</f>
        <v/>
      </c>
    </row>
    <row r="590" spans="1:26" x14ac:dyDescent="0.25">
      <c r="A590" s="32"/>
      <c r="B590" s="102"/>
      <c r="C590" s="103"/>
      <c r="D590" s="103"/>
      <c r="E590" s="103"/>
      <c r="F590" s="103"/>
      <c r="G590" s="104"/>
      <c r="H590" s="32"/>
      <c r="I590" s="27" t="str">
        <f>IF($D590="", "", IFERROR(INDEX('Categories &amp; Budgets'!$K$11:$K$40, MATCH($D590, 'Categories &amp; Budgets'!$B$11:$B$40, 0)), ""))</f>
        <v/>
      </c>
      <c r="J590" s="32"/>
      <c r="K590" s="30" t="str">
        <f>IF($D590="", "", IFERROR(INDEX('Categories &amp; Budgets'!$C$11:$C$40, MATCH($D590, 'Categories &amp; Budgets'!$B$11:$B$40, 0)), ""))</f>
        <v/>
      </c>
      <c r="L590" s="32"/>
      <c r="S590" s="7" t="str">
        <f t="shared" si="19"/>
        <v/>
      </c>
      <c r="U590" s="7" t="str">
        <f t="shared" si="20"/>
        <v/>
      </c>
      <c r="X590" s="79"/>
      <c r="Z590" s="7" t="str">
        <f>IF($D590="", "", COUNTIF('Categories &amp; Budgets'!$B$11:$B$40, $D590))</f>
        <v/>
      </c>
    </row>
    <row r="591" spans="1:26" x14ac:dyDescent="0.25">
      <c r="A591" s="32"/>
      <c r="B591" s="102"/>
      <c r="C591" s="103"/>
      <c r="D591" s="103"/>
      <c r="E591" s="103"/>
      <c r="F591" s="103"/>
      <c r="G591" s="104"/>
      <c r="H591" s="32"/>
      <c r="I591" s="27" t="str">
        <f>IF($D591="", "", IFERROR(INDEX('Categories &amp; Budgets'!$K$11:$K$40, MATCH($D591, 'Categories &amp; Budgets'!$B$11:$B$40, 0)), ""))</f>
        <v/>
      </c>
      <c r="J591" s="32"/>
      <c r="K591" s="30" t="str">
        <f>IF($D591="", "", IFERROR(INDEX('Categories &amp; Budgets'!$C$11:$C$40, MATCH($D591, 'Categories &amp; Budgets'!$B$11:$B$40, 0)), ""))</f>
        <v/>
      </c>
      <c r="L591" s="32"/>
      <c r="S591" s="7" t="str">
        <f t="shared" si="19"/>
        <v/>
      </c>
      <c r="U591" s="7" t="str">
        <f t="shared" si="20"/>
        <v/>
      </c>
      <c r="X591" s="79"/>
      <c r="Z591" s="7" t="str">
        <f>IF($D591="", "", COUNTIF('Categories &amp; Budgets'!$B$11:$B$40, $D591))</f>
        <v/>
      </c>
    </row>
    <row r="592" spans="1:26" x14ac:dyDescent="0.25">
      <c r="A592" s="32"/>
      <c r="B592" s="102"/>
      <c r="C592" s="103"/>
      <c r="D592" s="103"/>
      <c r="E592" s="103"/>
      <c r="F592" s="103"/>
      <c r="G592" s="104"/>
      <c r="H592" s="32"/>
      <c r="I592" s="27" t="str">
        <f>IF($D592="", "", IFERROR(INDEX('Categories &amp; Budgets'!$K$11:$K$40, MATCH($D592, 'Categories &amp; Budgets'!$B$11:$B$40, 0)), ""))</f>
        <v/>
      </c>
      <c r="J592" s="32"/>
      <c r="K592" s="30" t="str">
        <f>IF($D592="", "", IFERROR(INDEX('Categories &amp; Budgets'!$C$11:$C$40, MATCH($D592, 'Categories &amp; Budgets'!$B$11:$B$40, 0)), ""))</f>
        <v/>
      </c>
      <c r="L592" s="32"/>
      <c r="S592" s="7" t="str">
        <f t="shared" si="19"/>
        <v/>
      </c>
      <c r="U592" s="7" t="str">
        <f t="shared" si="20"/>
        <v/>
      </c>
      <c r="X592" s="79"/>
      <c r="Z592" s="7" t="str">
        <f>IF($D592="", "", COUNTIF('Categories &amp; Budgets'!$B$11:$B$40, $D592))</f>
        <v/>
      </c>
    </row>
    <row r="593" spans="1:26" x14ac:dyDescent="0.25">
      <c r="A593" s="32"/>
      <c r="B593" s="102"/>
      <c r="C593" s="103"/>
      <c r="D593" s="103"/>
      <c r="E593" s="103"/>
      <c r="F593" s="103"/>
      <c r="G593" s="104"/>
      <c r="H593" s="32"/>
      <c r="I593" s="27" t="str">
        <f>IF($D593="", "", IFERROR(INDEX('Categories &amp; Budgets'!$K$11:$K$40, MATCH($D593, 'Categories &amp; Budgets'!$B$11:$B$40, 0)), ""))</f>
        <v/>
      </c>
      <c r="J593" s="32"/>
      <c r="K593" s="30" t="str">
        <f>IF($D593="", "", IFERROR(INDEX('Categories &amp; Budgets'!$C$11:$C$40, MATCH($D593, 'Categories &amp; Budgets'!$B$11:$B$40, 0)), ""))</f>
        <v/>
      </c>
      <c r="L593" s="32"/>
      <c r="S593" s="7" t="str">
        <f t="shared" si="19"/>
        <v/>
      </c>
      <c r="U593" s="7" t="str">
        <f t="shared" si="20"/>
        <v/>
      </c>
      <c r="X593" s="79"/>
      <c r="Z593" s="7" t="str">
        <f>IF($D593="", "", COUNTIF('Categories &amp; Budgets'!$B$11:$B$40, $D593))</f>
        <v/>
      </c>
    </row>
    <row r="594" spans="1:26" x14ac:dyDescent="0.25">
      <c r="A594" s="32"/>
      <c r="B594" s="102"/>
      <c r="C594" s="103"/>
      <c r="D594" s="103"/>
      <c r="E594" s="103"/>
      <c r="F594" s="103"/>
      <c r="G594" s="104"/>
      <c r="H594" s="32"/>
      <c r="I594" s="27" t="str">
        <f>IF($D594="", "", IFERROR(INDEX('Categories &amp; Budgets'!$K$11:$K$40, MATCH($D594, 'Categories &amp; Budgets'!$B$11:$B$40, 0)), ""))</f>
        <v/>
      </c>
      <c r="J594" s="32"/>
      <c r="K594" s="30" t="str">
        <f>IF($D594="", "", IFERROR(INDEX('Categories &amp; Budgets'!$C$11:$C$40, MATCH($D594, 'Categories &amp; Budgets'!$B$11:$B$40, 0)), ""))</f>
        <v/>
      </c>
      <c r="L594" s="32"/>
      <c r="S594" s="7" t="str">
        <f t="shared" si="19"/>
        <v/>
      </c>
      <c r="U594" s="7" t="str">
        <f t="shared" si="20"/>
        <v/>
      </c>
      <c r="X594" s="79"/>
      <c r="Z594" s="7" t="str">
        <f>IF($D594="", "", COUNTIF('Categories &amp; Budgets'!$B$11:$B$40, $D594))</f>
        <v/>
      </c>
    </row>
    <row r="595" spans="1:26" x14ac:dyDescent="0.25">
      <c r="A595" s="32"/>
      <c r="B595" s="102"/>
      <c r="C595" s="103"/>
      <c r="D595" s="103"/>
      <c r="E595" s="103"/>
      <c r="F595" s="103"/>
      <c r="G595" s="104"/>
      <c r="H595" s="32"/>
      <c r="I595" s="27" t="str">
        <f>IF($D595="", "", IFERROR(INDEX('Categories &amp; Budgets'!$K$11:$K$40, MATCH($D595, 'Categories &amp; Budgets'!$B$11:$B$40, 0)), ""))</f>
        <v/>
      </c>
      <c r="J595" s="32"/>
      <c r="K595" s="30" t="str">
        <f>IF($D595="", "", IFERROR(INDEX('Categories &amp; Budgets'!$C$11:$C$40, MATCH($D595, 'Categories &amp; Budgets'!$B$11:$B$40, 0)), ""))</f>
        <v/>
      </c>
      <c r="L595" s="32"/>
      <c r="S595" s="7" t="str">
        <f t="shared" si="19"/>
        <v/>
      </c>
      <c r="U595" s="7" t="str">
        <f t="shared" si="20"/>
        <v/>
      </c>
      <c r="X595" s="79"/>
      <c r="Z595" s="7" t="str">
        <f>IF($D595="", "", COUNTIF('Categories &amp; Budgets'!$B$11:$B$40, $D595))</f>
        <v/>
      </c>
    </row>
    <row r="596" spans="1:26" x14ac:dyDescent="0.25">
      <c r="A596" s="32"/>
      <c r="B596" s="102"/>
      <c r="C596" s="103"/>
      <c r="D596" s="103"/>
      <c r="E596" s="103"/>
      <c r="F596" s="103"/>
      <c r="G596" s="104"/>
      <c r="H596" s="32"/>
      <c r="I596" s="27" t="str">
        <f>IF($D596="", "", IFERROR(INDEX('Categories &amp; Budgets'!$K$11:$K$40, MATCH($D596, 'Categories &amp; Budgets'!$B$11:$B$40, 0)), ""))</f>
        <v/>
      </c>
      <c r="J596" s="32"/>
      <c r="K596" s="30" t="str">
        <f>IF($D596="", "", IFERROR(INDEX('Categories &amp; Budgets'!$C$11:$C$40, MATCH($D596, 'Categories &amp; Budgets'!$B$11:$B$40, 0)), ""))</f>
        <v/>
      </c>
      <c r="L596" s="32"/>
      <c r="S596" s="7" t="str">
        <f t="shared" si="19"/>
        <v/>
      </c>
      <c r="U596" s="7" t="str">
        <f t="shared" si="20"/>
        <v/>
      </c>
      <c r="X596" s="79"/>
      <c r="Z596" s="7" t="str">
        <f>IF($D596="", "", COUNTIF('Categories &amp; Budgets'!$B$11:$B$40, $D596))</f>
        <v/>
      </c>
    </row>
    <row r="597" spans="1:26" x14ac:dyDescent="0.25">
      <c r="A597" s="32"/>
      <c r="B597" s="102"/>
      <c r="C597" s="103"/>
      <c r="D597" s="103"/>
      <c r="E597" s="103"/>
      <c r="F597" s="103"/>
      <c r="G597" s="104"/>
      <c r="H597" s="32"/>
      <c r="I597" s="27" t="str">
        <f>IF($D597="", "", IFERROR(INDEX('Categories &amp; Budgets'!$K$11:$K$40, MATCH($D597, 'Categories &amp; Budgets'!$B$11:$B$40, 0)), ""))</f>
        <v/>
      </c>
      <c r="J597" s="32"/>
      <c r="K597" s="30" t="str">
        <f>IF($D597="", "", IFERROR(INDEX('Categories &amp; Budgets'!$C$11:$C$40, MATCH($D597, 'Categories &amp; Budgets'!$B$11:$B$40, 0)), ""))</f>
        <v/>
      </c>
      <c r="L597" s="32"/>
      <c r="S597" s="7" t="str">
        <f t="shared" si="19"/>
        <v/>
      </c>
      <c r="U597" s="7" t="str">
        <f t="shared" si="20"/>
        <v/>
      </c>
      <c r="X597" s="79"/>
      <c r="Z597" s="7" t="str">
        <f>IF($D597="", "", COUNTIF('Categories &amp; Budgets'!$B$11:$B$40, $D597))</f>
        <v/>
      </c>
    </row>
    <row r="598" spans="1:26" x14ac:dyDescent="0.25">
      <c r="A598" s="32"/>
      <c r="B598" s="102"/>
      <c r="C598" s="103"/>
      <c r="D598" s="103"/>
      <c r="E598" s="103"/>
      <c r="F598" s="103"/>
      <c r="G598" s="104"/>
      <c r="H598" s="32"/>
      <c r="I598" s="27" t="str">
        <f>IF($D598="", "", IFERROR(INDEX('Categories &amp; Budgets'!$K$11:$K$40, MATCH($D598, 'Categories &amp; Budgets'!$B$11:$B$40, 0)), ""))</f>
        <v/>
      </c>
      <c r="J598" s="32"/>
      <c r="K598" s="30" t="str">
        <f>IF($D598="", "", IFERROR(INDEX('Categories &amp; Budgets'!$C$11:$C$40, MATCH($D598, 'Categories &amp; Budgets'!$B$11:$B$40, 0)), ""))</f>
        <v/>
      </c>
      <c r="L598" s="32"/>
      <c r="S598" s="7" t="str">
        <f t="shared" si="19"/>
        <v/>
      </c>
      <c r="U598" s="7" t="str">
        <f t="shared" si="20"/>
        <v/>
      </c>
      <c r="X598" s="79"/>
      <c r="Z598" s="7" t="str">
        <f>IF($D598="", "", COUNTIF('Categories &amp; Budgets'!$B$11:$B$40, $D598))</f>
        <v/>
      </c>
    </row>
    <row r="599" spans="1:26" x14ac:dyDescent="0.25">
      <c r="A599" s="32"/>
      <c r="B599" s="102"/>
      <c r="C599" s="103"/>
      <c r="D599" s="103"/>
      <c r="E599" s="103"/>
      <c r="F599" s="103"/>
      <c r="G599" s="104"/>
      <c r="H599" s="32"/>
      <c r="I599" s="27" t="str">
        <f>IF($D599="", "", IFERROR(INDEX('Categories &amp; Budgets'!$K$11:$K$40, MATCH($D599, 'Categories &amp; Budgets'!$B$11:$B$40, 0)), ""))</f>
        <v/>
      </c>
      <c r="J599" s="32"/>
      <c r="K599" s="30" t="str">
        <f>IF($D599="", "", IFERROR(INDEX('Categories &amp; Budgets'!$C$11:$C$40, MATCH($D599, 'Categories &amp; Budgets'!$B$11:$B$40, 0)), ""))</f>
        <v/>
      </c>
      <c r="L599" s="32"/>
      <c r="S599" s="7" t="str">
        <f t="shared" si="19"/>
        <v/>
      </c>
      <c r="U599" s="7" t="str">
        <f t="shared" si="20"/>
        <v/>
      </c>
      <c r="X599" s="79"/>
      <c r="Z599" s="7" t="str">
        <f>IF($D599="", "", COUNTIF('Categories &amp; Budgets'!$B$11:$B$40, $D599))</f>
        <v/>
      </c>
    </row>
    <row r="600" spans="1:26" x14ac:dyDescent="0.25">
      <c r="A600" s="32"/>
      <c r="B600" s="102"/>
      <c r="C600" s="103"/>
      <c r="D600" s="103"/>
      <c r="E600" s="103"/>
      <c r="F600" s="103"/>
      <c r="G600" s="104"/>
      <c r="H600" s="32"/>
      <c r="I600" s="27" t="str">
        <f>IF($D600="", "", IFERROR(INDEX('Categories &amp; Budgets'!$K$11:$K$40, MATCH($D600, 'Categories &amp; Budgets'!$B$11:$B$40, 0)), ""))</f>
        <v/>
      </c>
      <c r="J600" s="32"/>
      <c r="K600" s="30" t="str">
        <f>IF($D600="", "", IFERROR(INDEX('Categories &amp; Budgets'!$C$11:$C$40, MATCH($D600, 'Categories &amp; Budgets'!$B$11:$B$40, 0)), ""))</f>
        <v/>
      </c>
      <c r="L600" s="32"/>
      <c r="S600" s="7" t="str">
        <f t="shared" si="19"/>
        <v/>
      </c>
      <c r="U600" s="7" t="str">
        <f t="shared" si="20"/>
        <v/>
      </c>
      <c r="X600" s="79"/>
      <c r="Z600" s="7" t="str">
        <f>IF($D600="", "", COUNTIF('Categories &amp; Budgets'!$B$11:$B$40, $D600))</f>
        <v/>
      </c>
    </row>
    <row r="601" spans="1:26" x14ac:dyDescent="0.25">
      <c r="A601" s="32"/>
      <c r="B601" s="102"/>
      <c r="C601" s="103"/>
      <c r="D601" s="103"/>
      <c r="E601" s="103"/>
      <c r="F601" s="103"/>
      <c r="G601" s="104"/>
      <c r="H601" s="32"/>
      <c r="I601" s="27" t="str">
        <f>IF($D601="", "", IFERROR(INDEX('Categories &amp; Budgets'!$K$11:$K$40, MATCH($D601, 'Categories &amp; Budgets'!$B$11:$B$40, 0)), ""))</f>
        <v/>
      </c>
      <c r="J601" s="32"/>
      <c r="K601" s="30" t="str">
        <f>IF($D601="", "", IFERROR(INDEX('Categories &amp; Budgets'!$C$11:$C$40, MATCH($D601, 'Categories &amp; Budgets'!$B$11:$B$40, 0)), ""))</f>
        <v/>
      </c>
      <c r="L601" s="32"/>
      <c r="S601" s="7" t="str">
        <f t="shared" si="19"/>
        <v/>
      </c>
      <c r="U601" s="7" t="str">
        <f t="shared" si="20"/>
        <v/>
      </c>
      <c r="X601" s="79"/>
      <c r="Z601" s="7" t="str">
        <f>IF($D601="", "", COUNTIF('Categories &amp; Budgets'!$B$11:$B$40, $D601))</f>
        <v/>
      </c>
    </row>
    <row r="602" spans="1:26" x14ac:dyDescent="0.25">
      <c r="A602" s="32"/>
      <c r="B602" s="102"/>
      <c r="C602" s="103"/>
      <c r="D602" s="103"/>
      <c r="E602" s="103"/>
      <c r="F602" s="103"/>
      <c r="G602" s="104"/>
      <c r="H602" s="32"/>
      <c r="I602" s="27" t="str">
        <f>IF($D602="", "", IFERROR(INDEX('Categories &amp; Budgets'!$K$11:$K$40, MATCH($D602, 'Categories &amp; Budgets'!$B$11:$B$40, 0)), ""))</f>
        <v/>
      </c>
      <c r="J602" s="32"/>
      <c r="K602" s="30" t="str">
        <f>IF($D602="", "", IFERROR(INDEX('Categories &amp; Budgets'!$C$11:$C$40, MATCH($D602, 'Categories &amp; Budgets'!$B$11:$B$40, 0)), ""))</f>
        <v/>
      </c>
      <c r="L602" s="32"/>
      <c r="S602" s="7" t="str">
        <f t="shared" si="19"/>
        <v/>
      </c>
      <c r="U602" s="7" t="str">
        <f t="shared" si="20"/>
        <v/>
      </c>
      <c r="X602" s="79"/>
      <c r="Z602" s="7" t="str">
        <f>IF($D602="", "", COUNTIF('Categories &amp; Budgets'!$B$11:$B$40, $D602))</f>
        <v/>
      </c>
    </row>
    <row r="603" spans="1:26" x14ac:dyDescent="0.25">
      <c r="A603" s="32"/>
      <c r="B603" s="102"/>
      <c r="C603" s="103"/>
      <c r="D603" s="103"/>
      <c r="E603" s="103"/>
      <c r="F603" s="103"/>
      <c r="G603" s="104"/>
      <c r="H603" s="32"/>
      <c r="I603" s="27" t="str">
        <f>IF($D603="", "", IFERROR(INDEX('Categories &amp; Budgets'!$K$11:$K$40, MATCH($D603, 'Categories &amp; Budgets'!$B$11:$B$40, 0)), ""))</f>
        <v/>
      </c>
      <c r="J603" s="32"/>
      <c r="K603" s="30" t="str">
        <f>IF($D603="", "", IFERROR(INDEX('Categories &amp; Budgets'!$C$11:$C$40, MATCH($D603, 'Categories &amp; Budgets'!$B$11:$B$40, 0)), ""))</f>
        <v/>
      </c>
      <c r="L603" s="32"/>
      <c r="S603" s="7" t="str">
        <f t="shared" si="19"/>
        <v/>
      </c>
      <c r="U603" s="7" t="str">
        <f t="shared" si="20"/>
        <v/>
      </c>
      <c r="X603" s="79"/>
      <c r="Z603" s="7" t="str">
        <f>IF($D603="", "", COUNTIF('Categories &amp; Budgets'!$B$11:$B$40, $D603))</f>
        <v/>
      </c>
    </row>
    <row r="604" spans="1:26" x14ac:dyDescent="0.25">
      <c r="A604" s="32"/>
      <c r="B604" s="102"/>
      <c r="C604" s="103"/>
      <c r="D604" s="103"/>
      <c r="E604" s="103"/>
      <c r="F604" s="103"/>
      <c r="G604" s="104"/>
      <c r="H604" s="32"/>
      <c r="I604" s="27" t="str">
        <f>IF($D604="", "", IFERROR(INDEX('Categories &amp; Budgets'!$K$11:$K$40, MATCH($D604, 'Categories &amp; Budgets'!$B$11:$B$40, 0)), ""))</f>
        <v/>
      </c>
      <c r="J604" s="32"/>
      <c r="K604" s="30" t="str">
        <f>IF($D604="", "", IFERROR(INDEX('Categories &amp; Budgets'!$C$11:$C$40, MATCH($D604, 'Categories &amp; Budgets'!$B$11:$B$40, 0)), ""))</f>
        <v/>
      </c>
      <c r="L604" s="32"/>
      <c r="S604" s="7" t="str">
        <f t="shared" si="19"/>
        <v/>
      </c>
      <c r="U604" s="7" t="str">
        <f t="shared" si="20"/>
        <v/>
      </c>
      <c r="X604" s="79"/>
      <c r="Z604" s="7" t="str">
        <f>IF($D604="", "", COUNTIF('Categories &amp; Budgets'!$B$11:$B$40, $D604))</f>
        <v/>
      </c>
    </row>
    <row r="605" spans="1:26" x14ac:dyDescent="0.25">
      <c r="A605" s="32"/>
      <c r="B605" s="102"/>
      <c r="C605" s="103"/>
      <c r="D605" s="103"/>
      <c r="E605" s="103"/>
      <c r="F605" s="103"/>
      <c r="G605" s="104"/>
      <c r="H605" s="32"/>
      <c r="I605" s="27" t="str">
        <f>IF($D605="", "", IFERROR(INDEX('Categories &amp; Budgets'!$K$11:$K$40, MATCH($D605, 'Categories &amp; Budgets'!$B$11:$B$40, 0)), ""))</f>
        <v/>
      </c>
      <c r="J605" s="32"/>
      <c r="K605" s="30" t="str">
        <f>IF($D605="", "", IFERROR(INDEX('Categories &amp; Budgets'!$C$11:$C$40, MATCH($D605, 'Categories &amp; Budgets'!$B$11:$B$40, 0)), ""))</f>
        <v/>
      </c>
      <c r="L605" s="32"/>
      <c r="S605" s="7" t="str">
        <f t="shared" si="19"/>
        <v/>
      </c>
      <c r="U605" s="7" t="str">
        <f t="shared" si="20"/>
        <v/>
      </c>
      <c r="X605" s="79"/>
      <c r="Z605" s="7" t="str">
        <f>IF($D605="", "", COUNTIF('Categories &amp; Budgets'!$B$11:$B$40, $D605))</f>
        <v/>
      </c>
    </row>
    <row r="606" spans="1:26" x14ac:dyDescent="0.25">
      <c r="A606" s="32"/>
      <c r="B606" s="102"/>
      <c r="C606" s="103"/>
      <c r="D606" s="103"/>
      <c r="E606" s="103"/>
      <c r="F606" s="103"/>
      <c r="G606" s="104"/>
      <c r="H606" s="32"/>
      <c r="I606" s="27" t="str">
        <f>IF($D606="", "", IFERROR(INDEX('Categories &amp; Budgets'!$K$11:$K$40, MATCH($D606, 'Categories &amp; Budgets'!$B$11:$B$40, 0)), ""))</f>
        <v/>
      </c>
      <c r="J606" s="32"/>
      <c r="K606" s="30" t="str">
        <f>IF($D606="", "", IFERROR(INDEX('Categories &amp; Budgets'!$C$11:$C$40, MATCH($D606, 'Categories &amp; Budgets'!$B$11:$B$40, 0)), ""))</f>
        <v/>
      </c>
      <c r="L606" s="32"/>
      <c r="S606" s="7" t="str">
        <f t="shared" si="19"/>
        <v/>
      </c>
      <c r="U606" s="7" t="str">
        <f t="shared" si="20"/>
        <v/>
      </c>
      <c r="X606" s="79"/>
      <c r="Z606" s="7" t="str">
        <f>IF($D606="", "", COUNTIF('Categories &amp; Budgets'!$B$11:$B$40, $D606))</f>
        <v/>
      </c>
    </row>
    <row r="607" spans="1:26" x14ac:dyDescent="0.25">
      <c r="A607" s="32"/>
      <c r="B607" s="102"/>
      <c r="C607" s="103"/>
      <c r="D607" s="103"/>
      <c r="E607" s="103"/>
      <c r="F607" s="103"/>
      <c r="G607" s="104"/>
      <c r="H607" s="32"/>
      <c r="I607" s="27" t="str">
        <f>IF($D607="", "", IFERROR(INDEX('Categories &amp; Budgets'!$K$11:$K$40, MATCH($D607, 'Categories &amp; Budgets'!$B$11:$B$40, 0)), ""))</f>
        <v/>
      </c>
      <c r="J607" s="32"/>
      <c r="K607" s="30" t="str">
        <f>IF($D607="", "", IFERROR(INDEX('Categories &amp; Budgets'!$C$11:$C$40, MATCH($D607, 'Categories &amp; Budgets'!$B$11:$B$40, 0)), ""))</f>
        <v/>
      </c>
      <c r="L607" s="32"/>
      <c r="S607" s="7" t="str">
        <f t="shared" si="19"/>
        <v/>
      </c>
      <c r="U607" s="7" t="str">
        <f t="shared" si="20"/>
        <v/>
      </c>
      <c r="X607" s="79"/>
      <c r="Z607" s="7" t="str">
        <f>IF($D607="", "", COUNTIF('Categories &amp; Budgets'!$B$11:$B$40, $D607))</f>
        <v/>
      </c>
    </row>
    <row r="608" spans="1:26" x14ac:dyDescent="0.25">
      <c r="A608" s="32"/>
      <c r="B608" s="102"/>
      <c r="C608" s="103"/>
      <c r="D608" s="103"/>
      <c r="E608" s="103"/>
      <c r="F608" s="103"/>
      <c r="G608" s="104"/>
      <c r="H608" s="32"/>
      <c r="I608" s="27" t="str">
        <f>IF($D608="", "", IFERROR(INDEX('Categories &amp; Budgets'!$K$11:$K$40, MATCH($D608, 'Categories &amp; Budgets'!$B$11:$B$40, 0)), ""))</f>
        <v/>
      </c>
      <c r="J608" s="32"/>
      <c r="K608" s="30" t="str">
        <f>IF($D608="", "", IFERROR(INDEX('Categories &amp; Budgets'!$C$11:$C$40, MATCH($D608, 'Categories &amp; Budgets'!$B$11:$B$40, 0)), ""))</f>
        <v/>
      </c>
      <c r="L608" s="32"/>
      <c r="S608" s="7" t="str">
        <f t="shared" si="19"/>
        <v/>
      </c>
      <c r="U608" s="7" t="str">
        <f t="shared" si="20"/>
        <v/>
      </c>
      <c r="X608" s="79"/>
      <c r="Z608" s="7" t="str">
        <f>IF($D608="", "", COUNTIF('Categories &amp; Budgets'!$B$11:$B$40, $D608))</f>
        <v/>
      </c>
    </row>
    <row r="609" spans="1:26" x14ac:dyDescent="0.25">
      <c r="A609" s="32"/>
      <c r="B609" s="102"/>
      <c r="C609" s="103"/>
      <c r="D609" s="103"/>
      <c r="E609" s="103"/>
      <c r="F609" s="103"/>
      <c r="G609" s="104"/>
      <c r="H609" s="32"/>
      <c r="I609" s="27" t="str">
        <f>IF($D609="", "", IFERROR(INDEX('Categories &amp; Budgets'!$K$11:$K$40, MATCH($D609, 'Categories &amp; Budgets'!$B$11:$B$40, 0)), ""))</f>
        <v/>
      </c>
      <c r="J609" s="32"/>
      <c r="K609" s="30" t="str">
        <f>IF($D609="", "", IFERROR(INDEX('Categories &amp; Budgets'!$C$11:$C$40, MATCH($D609, 'Categories &amp; Budgets'!$B$11:$B$40, 0)), ""))</f>
        <v/>
      </c>
      <c r="L609" s="32"/>
      <c r="S609" s="7" t="str">
        <f t="shared" si="19"/>
        <v/>
      </c>
      <c r="U609" s="7" t="str">
        <f t="shared" si="20"/>
        <v/>
      </c>
      <c r="X609" s="79"/>
      <c r="Z609" s="7" t="str">
        <f>IF($D609="", "", COUNTIF('Categories &amp; Budgets'!$B$11:$B$40, $D609))</f>
        <v/>
      </c>
    </row>
    <row r="610" spans="1:26" x14ac:dyDescent="0.25">
      <c r="A610" s="32"/>
      <c r="B610" s="102"/>
      <c r="C610" s="103"/>
      <c r="D610" s="103"/>
      <c r="E610" s="103"/>
      <c r="F610" s="103"/>
      <c r="G610" s="104"/>
      <c r="H610" s="32"/>
      <c r="I610" s="27" t="str">
        <f>IF($D610="", "", IFERROR(INDEX('Categories &amp; Budgets'!$K$11:$K$40, MATCH($D610, 'Categories &amp; Budgets'!$B$11:$B$40, 0)), ""))</f>
        <v/>
      </c>
      <c r="J610" s="32"/>
      <c r="K610" s="30" t="str">
        <f>IF($D610="", "", IFERROR(INDEX('Categories &amp; Budgets'!$C$11:$C$40, MATCH($D610, 'Categories &amp; Budgets'!$B$11:$B$40, 0)), ""))</f>
        <v/>
      </c>
      <c r="L610" s="32"/>
      <c r="S610" s="7" t="str">
        <f t="shared" si="19"/>
        <v/>
      </c>
      <c r="U610" s="7" t="str">
        <f t="shared" si="20"/>
        <v/>
      </c>
      <c r="X610" s="79"/>
      <c r="Z610" s="7" t="str">
        <f>IF($D610="", "", COUNTIF('Categories &amp; Budgets'!$B$11:$B$40, $D610))</f>
        <v/>
      </c>
    </row>
    <row r="611" spans="1:26" x14ac:dyDescent="0.25">
      <c r="A611" s="32"/>
      <c r="B611" s="102"/>
      <c r="C611" s="103"/>
      <c r="D611" s="103"/>
      <c r="E611" s="103"/>
      <c r="F611" s="103"/>
      <c r="G611" s="104"/>
      <c r="H611" s="32"/>
      <c r="I611" s="27" t="str">
        <f>IF($D611="", "", IFERROR(INDEX('Categories &amp; Budgets'!$K$11:$K$40, MATCH($D611, 'Categories &amp; Budgets'!$B$11:$B$40, 0)), ""))</f>
        <v/>
      </c>
      <c r="J611" s="32"/>
      <c r="K611" s="30" t="str">
        <f>IF($D611="", "", IFERROR(INDEX('Categories &amp; Budgets'!$C$11:$C$40, MATCH($D611, 'Categories &amp; Budgets'!$B$11:$B$40, 0)), ""))</f>
        <v/>
      </c>
      <c r="L611" s="32"/>
      <c r="S611" s="7" t="str">
        <f t="shared" si="19"/>
        <v/>
      </c>
      <c r="U611" s="7" t="str">
        <f t="shared" si="20"/>
        <v/>
      </c>
      <c r="X611" s="79"/>
      <c r="Z611" s="7" t="str">
        <f>IF($D611="", "", COUNTIF('Categories &amp; Budgets'!$B$11:$B$40, $D611))</f>
        <v/>
      </c>
    </row>
    <row r="612" spans="1:26" x14ac:dyDescent="0.25">
      <c r="A612" s="32"/>
      <c r="B612" s="102"/>
      <c r="C612" s="103"/>
      <c r="D612" s="103"/>
      <c r="E612" s="103"/>
      <c r="F612" s="103"/>
      <c r="G612" s="104"/>
      <c r="H612" s="32"/>
      <c r="I612" s="27" t="str">
        <f>IF($D612="", "", IFERROR(INDEX('Categories &amp; Budgets'!$K$11:$K$40, MATCH($D612, 'Categories &amp; Budgets'!$B$11:$B$40, 0)), ""))</f>
        <v/>
      </c>
      <c r="J612" s="32"/>
      <c r="K612" s="30" t="str">
        <f>IF($D612="", "", IFERROR(INDEX('Categories &amp; Budgets'!$C$11:$C$40, MATCH($D612, 'Categories &amp; Budgets'!$B$11:$B$40, 0)), ""))</f>
        <v/>
      </c>
      <c r="L612" s="32"/>
      <c r="S612" s="7" t="str">
        <f t="shared" si="19"/>
        <v/>
      </c>
      <c r="U612" s="7" t="str">
        <f t="shared" si="20"/>
        <v/>
      </c>
      <c r="X612" s="79"/>
      <c r="Z612" s="7" t="str">
        <f>IF($D612="", "", COUNTIF('Categories &amp; Budgets'!$B$11:$B$40, $D612))</f>
        <v/>
      </c>
    </row>
    <row r="613" spans="1:26" x14ac:dyDescent="0.25">
      <c r="A613" s="32"/>
      <c r="B613" s="102"/>
      <c r="C613" s="103"/>
      <c r="D613" s="103"/>
      <c r="E613" s="103"/>
      <c r="F613" s="103"/>
      <c r="G613" s="104"/>
      <c r="H613" s="32"/>
      <c r="I613" s="27" t="str">
        <f>IF($D613="", "", IFERROR(INDEX('Categories &amp; Budgets'!$K$11:$K$40, MATCH($D613, 'Categories &amp; Budgets'!$B$11:$B$40, 0)), ""))</f>
        <v/>
      </c>
      <c r="J613" s="32"/>
      <c r="K613" s="30" t="str">
        <f>IF($D613="", "", IFERROR(INDEX('Categories &amp; Budgets'!$C$11:$C$40, MATCH($D613, 'Categories &amp; Budgets'!$B$11:$B$40, 0)), ""))</f>
        <v/>
      </c>
      <c r="L613" s="32"/>
      <c r="S613" s="7" t="str">
        <f t="shared" si="19"/>
        <v/>
      </c>
      <c r="U613" s="7" t="str">
        <f t="shared" si="20"/>
        <v/>
      </c>
      <c r="X613" s="79"/>
      <c r="Z613" s="7" t="str">
        <f>IF($D613="", "", COUNTIF('Categories &amp; Budgets'!$B$11:$B$40, $D613))</f>
        <v/>
      </c>
    </row>
    <row r="614" spans="1:26" x14ac:dyDescent="0.25">
      <c r="A614" s="32"/>
      <c r="B614" s="102"/>
      <c r="C614" s="103"/>
      <c r="D614" s="103"/>
      <c r="E614" s="103"/>
      <c r="F614" s="103"/>
      <c r="G614" s="104"/>
      <c r="H614" s="32"/>
      <c r="I614" s="27" t="str">
        <f>IF($D614="", "", IFERROR(INDEX('Categories &amp; Budgets'!$K$11:$K$40, MATCH($D614, 'Categories &amp; Budgets'!$B$11:$B$40, 0)), ""))</f>
        <v/>
      </c>
      <c r="J614" s="32"/>
      <c r="K614" s="30" t="str">
        <f>IF($D614="", "", IFERROR(INDEX('Categories &amp; Budgets'!$C$11:$C$40, MATCH($D614, 'Categories &amp; Budgets'!$B$11:$B$40, 0)), ""))</f>
        <v/>
      </c>
      <c r="L614" s="32"/>
      <c r="S614" s="7" t="str">
        <f t="shared" si="19"/>
        <v/>
      </c>
      <c r="U614" s="7" t="str">
        <f t="shared" si="20"/>
        <v/>
      </c>
      <c r="X614" s="79"/>
      <c r="Z614" s="7" t="str">
        <f>IF($D614="", "", COUNTIF('Categories &amp; Budgets'!$B$11:$B$40, $D614))</f>
        <v/>
      </c>
    </row>
    <row r="615" spans="1:26" x14ac:dyDescent="0.25">
      <c r="A615" s="32"/>
      <c r="B615" s="102"/>
      <c r="C615" s="103"/>
      <c r="D615" s="103"/>
      <c r="E615" s="103"/>
      <c r="F615" s="103"/>
      <c r="G615" s="104"/>
      <c r="H615" s="32"/>
      <c r="I615" s="27" t="str">
        <f>IF($D615="", "", IFERROR(INDEX('Categories &amp; Budgets'!$K$11:$K$40, MATCH($D615, 'Categories &amp; Budgets'!$B$11:$B$40, 0)), ""))</f>
        <v/>
      </c>
      <c r="J615" s="32"/>
      <c r="K615" s="30" t="str">
        <f>IF($D615="", "", IFERROR(INDEX('Categories &amp; Budgets'!$C$11:$C$40, MATCH($D615, 'Categories &amp; Budgets'!$B$11:$B$40, 0)), ""))</f>
        <v/>
      </c>
      <c r="L615" s="32"/>
      <c r="S615" s="7" t="str">
        <f t="shared" si="19"/>
        <v/>
      </c>
      <c r="U615" s="7" t="str">
        <f t="shared" si="20"/>
        <v/>
      </c>
      <c r="X615" s="79"/>
      <c r="Z615" s="7" t="str">
        <f>IF($D615="", "", COUNTIF('Categories &amp; Budgets'!$B$11:$B$40, $D615))</f>
        <v/>
      </c>
    </row>
    <row r="616" spans="1:26" x14ac:dyDescent="0.25">
      <c r="A616" s="32"/>
      <c r="B616" s="102"/>
      <c r="C616" s="103"/>
      <c r="D616" s="103"/>
      <c r="E616" s="103"/>
      <c r="F616" s="103"/>
      <c r="G616" s="104"/>
      <c r="H616" s="32"/>
      <c r="I616" s="27" t="str">
        <f>IF($D616="", "", IFERROR(INDEX('Categories &amp; Budgets'!$K$11:$K$40, MATCH($D616, 'Categories &amp; Budgets'!$B$11:$B$40, 0)), ""))</f>
        <v/>
      </c>
      <c r="J616" s="32"/>
      <c r="K616" s="30" t="str">
        <f>IF($D616="", "", IFERROR(INDEX('Categories &amp; Budgets'!$C$11:$C$40, MATCH($D616, 'Categories &amp; Budgets'!$B$11:$B$40, 0)), ""))</f>
        <v/>
      </c>
      <c r="L616" s="32"/>
      <c r="S616" s="7" t="str">
        <f t="shared" si="19"/>
        <v/>
      </c>
      <c r="U616" s="7" t="str">
        <f t="shared" si="20"/>
        <v/>
      </c>
      <c r="X616" s="79"/>
      <c r="Z616" s="7" t="str">
        <f>IF($D616="", "", COUNTIF('Categories &amp; Budgets'!$B$11:$B$40, $D616))</f>
        <v/>
      </c>
    </row>
    <row r="617" spans="1:26" x14ac:dyDescent="0.25">
      <c r="A617" s="32"/>
      <c r="B617" s="102"/>
      <c r="C617" s="103"/>
      <c r="D617" s="103"/>
      <c r="E617" s="103"/>
      <c r="F617" s="103"/>
      <c r="G617" s="104"/>
      <c r="H617" s="32"/>
      <c r="I617" s="27" t="str">
        <f>IF($D617="", "", IFERROR(INDEX('Categories &amp; Budgets'!$K$11:$K$40, MATCH($D617, 'Categories &amp; Budgets'!$B$11:$B$40, 0)), ""))</f>
        <v/>
      </c>
      <c r="J617" s="32"/>
      <c r="K617" s="30" t="str">
        <f>IF($D617="", "", IFERROR(INDEX('Categories &amp; Budgets'!$C$11:$C$40, MATCH($D617, 'Categories &amp; Budgets'!$B$11:$B$40, 0)), ""))</f>
        <v/>
      </c>
      <c r="L617" s="32"/>
      <c r="S617" s="7" t="str">
        <f t="shared" si="19"/>
        <v/>
      </c>
      <c r="U617" s="7" t="str">
        <f t="shared" si="20"/>
        <v/>
      </c>
      <c r="X617" s="79"/>
      <c r="Z617" s="7" t="str">
        <f>IF($D617="", "", COUNTIF('Categories &amp; Budgets'!$B$11:$B$40, $D617))</f>
        <v/>
      </c>
    </row>
    <row r="618" spans="1:26" x14ac:dyDescent="0.25">
      <c r="A618" s="32"/>
      <c r="B618" s="102"/>
      <c r="C618" s="103"/>
      <c r="D618" s="103"/>
      <c r="E618" s="103"/>
      <c r="F618" s="103"/>
      <c r="G618" s="104"/>
      <c r="H618" s="32"/>
      <c r="I618" s="27" t="str">
        <f>IF($D618="", "", IFERROR(INDEX('Categories &amp; Budgets'!$K$11:$K$40, MATCH($D618, 'Categories &amp; Budgets'!$B$11:$B$40, 0)), ""))</f>
        <v/>
      </c>
      <c r="J618" s="32"/>
      <c r="K618" s="30" t="str">
        <f>IF($D618="", "", IFERROR(INDEX('Categories &amp; Budgets'!$C$11:$C$40, MATCH($D618, 'Categories &amp; Budgets'!$B$11:$B$40, 0)), ""))</f>
        <v/>
      </c>
      <c r="L618" s="32"/>
      <c r="S618" s="7" t="str">
        <f t="shared" si="19"/>
        <v/>
      </c>
      <c r="U618" s="7" t="str">
        <f t="shared" si="20"/>
        <v/>
      </c>
      <c r="X618" s="79"/>
      <c r="Z618" s="7" t="str">
        <f>IF($D618="", "", COUNTIF('Categories &amp; Budgets'!$B$11:$B$40, $D618))</f>
        <v/>
      </c>
    </row>
    <row r="619" spans="1:26" x14ac:dyDescent="0.25">
      <c r="A619" s="32"/>
      <c r="B619" s="102"/>
      <c r="C619" s="103"/>
      <c r="D619" s="103"/>
      <c r="E619" s="103"/>
      <c r="F619" s="103"/>
      <c r="G619" s="104"/>
      <c r="H619" s="32"/>
      <c r="I619" s="27" t="str">
        <f>IF($D619="", "", IFERROR(INDEX('Categories &amp; Budgets'!$K$11:$K$40, MATCH($D619, 'Categories &amp; Budgets'!$B$11:$B$40, 0)), ""))</f>
        <v/>
      </c>
      <c r="J619" s="32"/>
      <c r="K619" s="30" t="str">
        <f>IF($D619="", "", IFERROR(INDEX('Categories &amp; Budgets'!$C$11:$C$40, MATCH($D619, 'Categories &amp; Budgets'!$B$11:$B$40, 0)), ""))</f>
        <v/>
      </c>
      <c r="L619" s="32"/>
      <c r="S619" s="7" t="str">
        <f t="shared" si="19"/>
        <v/>
      </c>
      <c r="U619" s="7" t="str">
        <f t="shared" si="20"/>
        <v/>
      </c>
      <c r="X619" s="79"/>
      <c r="Z619" s="7" t="str">
        <f>IF($D619="", "", COUNTIF('Categories &amp; Budgets'!$B$11:$B$40, $D619))</f>
        <v/>
      </c>
    </row>
    <row r="620" spans="1:26" x14ac:dyDescent="0.25">
      <c r="A620" s="32"/>
      <c r="B620" s="102"/>
      <c r="C620" s="103"/>
      <c r="D620" s="103"/>
      <c r="E620" s="103"/>
      <c r="F620" s="103"/>
      <c r="G620" s="104"/>
      <c r="H620" s="32"/>
      <c r="I620" s="27" t="str">
        <f>IF($D620="", "", IFERROR(INDEX('Categories &amp; Budgets'!$K$11:$K$40, MATCH($D620, 'Categories &amp; Budgets'!$B$11:$B$40, 0)), ""))</f>
        <v/>
      </c>
      <c r="J620" s="32"/>
      <c r="K620" s="30" t="str">
        <f>IF($D620="", "", IFERROR(INDEX('Categories &amp; Budgets'!$C$11:$C$40, MATCH($D620, 'Categories &amp; Budgets'!$B$11:$B$40, 0)), ""))</f>
        <v/>
      </c>
      <c r="L620" s="32"/>
      <c r="S620" s="7" t="str">
        <f t="shared" si="19"/>
        <v/>
      </c>
      <c r="U620" s="7" t="str">
        <f t="shared" si="20"/>
        <v/>
      </c>
      <c r="X620" s="79"/>
      <c r="Z620" s="7" t="str">
        <f>IF($D620="", "", COUNTIF('Categories &amp; Budgets'!$B$11:$B$40, $D620))</f>
        <v/>
      </c>
    </row>
    <row r="621" spans="1:26" x14ac:dyDescent="0.25">
      <c r="A621" s="32"/>
      <c r="B621" s="102"/>
      <c r="C621" s="103"/>
      <c r="D621" s="103"/>
      <c r="E621" s="103"/>
      <c r="F621" s="103"/>
      <c r="G621" s="104"/>
      <c r="H621" s="32"/>
      <c r="I621" s="27" t="str">
        <f>IF($D621="", "", IFERROR(INDEX('Categories &amp; Budgets'!$K$11:$K$40, MATCH($D621, 'Categories &amp; Budgets'!$B$11:$B$40, 0)), ""))</f>
        <v/>
      </c>
      <c r="J621" s="32"/>
      <c r="K621" s="30" t="str">
        <f>IF($D621="", "", IFERROR(INDEX('Categories &amp; Budgets'!$C$11:$C$40, MATCH($D621, 'Categories &amp; Budgets'!$B$11:$B$40, 0)), ""))</f>
        <v/>
      </c>
      <c r="L621" s="32"/>
      <c r="S621" s="7" t="str">
        <f t="shared" si="19"/>
        <v/>
      </c>
      <c r="U621" s="7" t="str">
        <f t="shared" si="20"/>
        <v/>
      </c>
      <c r="X621" s="79"/>
      <c r="Z621" s="7" t="str">
        <f>IF($D621="", "", COUNTIF('Categories &amp; Budgets'!$B$11:$B$40, $D621))</f>
        <v/>
      </c>
    </row>
    <row r="622" spans="1:26" x14ac:dyDescent="0.25">
      <c r="A622" s="32"/>
      <c r="B622" s="102"/>
      <c r="C622" s="103"/>
      <c r="D622" s="103"/>
      <c r="E622" s="103"/>
      <c r="F622" s="103"/>
      <c r="G622" s="104"/>
      <c r="H622" s="32"/>
      <c r="I622" s="27" t="str">
        <f>IF($D622="", "", IFERROR(INDEX('Categories &amp; Budgets'!$K$11:$K$40, MATCH($D622, 'Categories &amp; Budgets'!$B$11:$B$40, 0)), ""))</f>
        <v/>
      </c>
      <c r="J622" s="32"/>
      <c r="K622" s="30" t="str">
        <f>IF($D622="", "", IFERROR(INDEX('Categories &amp; Budgets'!$C$11:$C$40, MATCH($D622, 'Categories &amp; Budgets'!$B$11:$B$40, 0)), ""))</f>
        <v/>
      </c>
      <c r="L622" s="32"/>
      <c r="S622" s="7" t="str">
        <f t="shared" si="19"/>
        <v/>
      </c>
      <c r="U622" s="7" t="str">
        <f t="shared" si="20"/>
        <v/>
      </c>
      <c r="X622" s="79"/>
      <c r="Z622" s="7" t="str">
        <f>IF($D622="", "", COUNTIF('Categories &amp; Budgets'!$B$11:$B$40, $D622))</f>
        <v/>
      </c>
    </row>
    <row r="623" spans="1:26" x14ac:dyDescent="0.25">
      <c r="A623" s="32"/>
      <c r="B623" s="102"/>
      <c r="C623" s="103"/>
      <c r="D623" s="103"/>
      <c r="E623" s="103"/>
      <c r="F623" s="103"/>
      <c r="G623" s="104"/>
      <c r="H623" s="32"/>
      <c r="I623" s="27" t="str">
        <f>IF($D623="", "", IFERROR(INDEX('Categories &amp; Budgets'!$K$11:$K$40, MATCH($D623, 'Categories &amp; Budgets'!$B$11:$B$40, 0)), ""))</f>
        <v/>
      </c>
      <c r="J623" s="32"/>
      <c r="K623" s="30" t="str">
        <f>IF($D623="", "", IFERROR(INDEX('Categories &amp; Budgets'!$C$11:$C$40, MATCH($D623, 'Categories &amp; Budgets'!$B$11:$B$40, 0)), ""))</f>
        <v/>
      </c>
      <c r="L623" s="32"/>
      <c r="S623" s="7" t="str">
        <f t="shared" si="19"/>
        <v/>
      </c>
      <c r="U623" s="7" t="str">
        <f t="shared" si="20"/>
        <v/>
      </c>
      <c r="X623" s="79"/>
      <c r="Z623" s="7" t="str">
        <f>IF($D623="", "", COUNTIF('Categories &amp; Budgets'!$B$11:$B$40, $D623))</f>
        <v/>
      </c>
    </row>
    <row r="624" spans="1:26" x14ac:dyDescent="0.25">
      <c r="A624" s="32"/>
      <c r="B624" s="102"/>
      <c r="C624" s="103"/>
      <c r="D624" s="103"/>
      <c r="E624" s="103"/>
      <c r="F624" s="103"/>
      <c r="G624" s="104"/>
      <c r="H624" s="32"/>
      <c r="I624" s="27" t="str">
        <f>IF($D624="", "", IFERROR(INDEX('Categories &amp; Budgets'!$K$11:$K$40, MATCH($D624, 'Categories &amp; Budgets'!$B$11:$B$40, 0)), ""))</f>
        <v/>
      </c>
      <c r="J624" s="32"/>
      <c r="K624" s="30" t="str">
        <f>IF($D624="", "", IFERROR(INDEX('Categories &amp; Budgets'!$C$11:$C$40, MATCH($D624, 'Categories &amp; Budgets'!$B$11:$B$40, 0)), ""))</f>
        <v/>
      </c>
      <c r="L624" s="32"/>
      <c r="S624" s="7" t="str">
        <f t="shared" si="19"/>
        <v/>
      </c>
      <c r="U624" s="7" t="str">
        <f t="shared" si="20"/>
        <v/>
      </c>
      <c r="X624" s="79"/>
      <c r="Z624" s="7" t="str">
        <f>IF($D624="", "", COUNTIF('Categories &amp; Budgets'!$B$11:$B$40, $D624))</f>
        <v/>
      </c>
    </row>
    <row r="625" spans="1:26" x14ac:dyDescent="0.25">
      <c r="A625" s="32"/>
      <c r="B625" s="102"/>
      <c r="C625" s="103"/>
      <c r="D625" s="103"/>
      <c r="E625" s="103"/>
      <c r="F625" s="103"/>
      <c r="G625" s="104"/>
      <c r="H625" s="32"/>
      <c r="I625" s="27" t="str">
        <f>IF($D625="", "", IFERROR(INDEX('Categories &amp; Budgets'!$K$11:$K$40, MATCH($D625, 'Categories &amp; Budgets'!$B$11:$B$40, 0)), ""))</f>
        <v/>
      </c>
      <c r="J625" s="32"/>
      <c r="K625" s="30" t="str">
        <f>IF($D625="", "", IFERROR(INDEX('Categories &amp; Budgets'!$C$11:$C$40, MATCH($D625, 'Categories &amp; Budgets'!$B$11:$B$40, 0)), ""))</f>
        <v/>
      </c>
      <c r="L625" s="32"/>
      <c r="S625" s="7" t="str">
        <f t="shared" si="19"/>
        <v/>
      </c>
      <c r="U625" s="7" t="str">
        <f t="shared" si="20"/>
        <v/>
      </c>
      <c r="X625" s="79"/>
      <c r="Z625" s="7" t="str">
        <f>IF($D625="", "", COUNTIF('Categories &amp; Budgets'!$B$11:$B$40, $D625))</f>
        <v/>
      </c>
    </row>
    <row r="626" spans="1:26" x14ac:dyDescent="0.25">
      <c r="A626" s="32"/>
      <c r="B626" s="102"/>
      <c r="C626" s="103"/>
      <c r="D626" s="103"/>
      <c r="E626" s="103"/>
      <c r="F626" s="103"/>
      <c r="G626" s="104"/>
      <c r="H626" s="32"/>
      <c r="I626" s="27" t="str">
        <f>IF($D626="", "", IFERROR(INDEX('Categories &amp; Budgets'!$K$11:$K$40, MATCH($D626, 'Categories &amp; Budgets'!$B$11:$B$40, 0)), ""))</f>
        <v/>
      </c>
      <c r="J626" s="32"/>
      <c r="K626" s="30" t="str">
        <f>IF($D626="", "", IFERROR(INDEX('Categories &amp; Budgets'!$C$11:$C$40, MATCH($D626, 'Categories &amp; Budgets'!$B$11:$B$40, 0)), ""))</f>
        <v/>
      </c>
      <c r="L626" s="32"/>
      <c r="S626" s="7" t="str">
        <f t="shared" si="19"/>
        <v/>
      </c>
      <c r="U626" s="7" t="str">
        <f t="shared" si="20"/>
        <v/>
      </c>
      <c r="X626" s="79"/>
      <c r="Z626" s="7" t="str">
        <f>IF($D626="", "", COUNTIF('Categories &amp; Budgets'!$B$11:$B$40, $D626))</f>
        <v/>
      </c>
    </row>
    <row r="627" spans="1:26" x14ac:dyDescent="0.25">
      <c r="A627" s="32"/>
      <c r="B627" s="102"/>
      <c r="C627" s="103"/>
      <c r="D627" s="103"/>
      <c r="E627" s="103"/>
      <c r="F627" s="103"/>
      <c r="G627" s="104"/>
      <c r="H627" s="32"/>
      <c r="I627" s="27" t="str">
        <f>IF($D627="", "", IFERROR(INDEX('Categories &amp; Budgets'!$K$11:$K$40, MATCH($D627, 'Categories &amp; Budgets'!$B$11:$B$40, 0)), ""))</f>
        <v/>
      </c>
      <c r="J627" s="32"/>
      <c r="K627" s="30" t="str">
        <f>IF($D627="", "", IFERROR(INDEX('Categories &amp; Budgets'!$C$11:$C$40, MATCH($D627, 'Categories &amp; Budgets'!$B$11:$B$40, 0)), ""))</f>
        <v/>
      </c>
      <c r="L627" s="32"/>
      <c r="S627" s="7" t="str">
        <f t="shared" si="19"/>
        <v/>
      </c>
      <c r="U627" s="7" t="str">
        <f t="shared" si="20"/>
        <v/>
      </c>
      <c r="X627" s="79"/>
      <c r="Z627" s="7" t="str">
        <f>IF($D627="", "", COUNTIF('Categories &amp; Budgets'!$B$11:$B$40, $D627))</f>
        <v/>
      </c>
    </row>
    <row r="628" spans="1:26" x14ac:dyDescent="0.25">
      <c r="A628" s="32"/>
      <c r="B628" s="102"/>
      <c r="C628" s="103"/>
      <c r="D628" s="103"/>
      <c r="E628" s="103"/>
      <c r="F628" s="103"/>
      <c r="G628" s="104"/>
      <c r="H628" s="32"/>
      <c r="I628" s="27" t="str">
        <f>IF($D628="", "", IFERROR(INDEX('Categories &amp; Budgets'!$K$11:$K$40, MATCH($D628, 'Categories &amp; Budgets'!$B$11:$B$40, 0)), ""))</f>
        <v/>
      </c>
      <c r="J628" s="32"/>
      <c r="K628" s="30" t="str">
        <f>IF($D628="", "", IFERROR(INDEX('Categories &amp; Budgets'!$C$11:$C$40, MATCH($D628, 'Categories &amp; Budgets'!$B$11:$B$40, 0)), ""))</f>
        <v/>
      </c>
      <c r="L628" s="32"/>
      <c r="S628" s="7" t="str">
        <f t="shared" si="19"/>
        <v/>
      </c>
      <c r="U628" s="7" t="str">
        <f t="shared" si="20"/>
        <v/>
      </c>
      <c r="X628" s="79"/>
      <c r="Z628" s="7" t="str">
        <f>IF($D628="", "", COUNTIF('Categories &amp; Budgets'!$B$11:$B$40, $D628))</f>
        <v/>
      </c>
    </row>
    <row r="629" spans="1:26" x14ac:dyDescent="0.25">
      <c r="A629" s="32"/>
      <c r="B629" s="102"/>
      <c r="C629" s="103"/>
      <c r="D629" s="103"/>
      <c r="E629" s="103"/>
      <c r="F629" s="103"/>
      <c r="G629" s="104"/>
      <c r="H629" s="32"/>
      <c r="I629" s="27" t="str">
        <f>IF($D629="", "", IFERROR(INDEX('Categories &amp; Budgets'!$K$11:$K$40, MATCH($D629, 'Categories &amp; Budgets'!$B$11:$B$40, 0)), ""))</f>
        <v/>
      </c>
      <c r="J629" s="32"/>
      <c r="K629" s="30" t="str">
        <f>IF($D629="", "", IFERROR(INDEX('Categories &amp; Budgets'!$C$11:$C$40, MATCH($D629, 'Categories &amp; Budgets'!$B$11:$B$40, 0)), ""))</f>
        <v/>
      </c>
      <c r="L629" s="32"/>
      <c r="S629" s="7" t="str">
        <f t="shared" si="19"/>
        <v/>
      </c>
      <c r="U629" s="7" t="str">
        <f t="shared" si="20"/>
        <v/>
      </c>
      <c r="X629" s="79"/>
      <c r="Z629" s="7" t="str">
        <f>IF($D629="", "", COUNTIF('Categories &amp; Budgets'!$B$11:$B$40, $D629))</f>
        <v/>
      </c>
    </row>
    <row r="630" spans="1:26" x14ac:dyDescent="0.25">
      <c r="A630" s="32"/>
      <c r="B630" s="102"/>
      <c r="C630" s="103"/>
      <c r="D630" s="103"/>
      <c r="E630" s="103"/>
      <c r="F630" s="103"/>
      <c r="G630" s="104"/>
      <c r="H630" s="32"/>
      <c r="I630" s="27" t="str">
        <f>IF($D630="", "", IFERROR(INDEX('Categories &amp; Budgets'!$K$11:$K$40, MATCH($D630, 'Categories &amp; Budgets'!$B$11:$B$40, 0)), ""))</f>
        <v/>
      </c>
      <c r="J630" s="32"/>
      <c r="K630" s="30" t="str">
        <f>IF($D630="", "", IFERROR(INDEX('Categories &amp; Budgets'!$C$11:$C$40, MATCH($D630, 'Categories &amp; Budgets'!$B$11:$B$40, 0)), ""))</f>
        <v/>
      </c>
      <c r="L630" s="32"/>
      <c r="S630" s="7" t="str">
        <f t="shared" si="19"/>
        <v/>
      </c>
      <c r="U630" s="7" t="str">
        <f t="shared" si="20"/>
        <v/>
      </c>
      <c r="X630" s="79"/>
      <c r="Z630" s="7" t="str">
        <f>IF($D630="", "", COUNTIF('Categories &amp; Budgets'!$B$11:$B$40, $D630))</f>
        <v/>
      </c>
    </row>
    <row r="631" spans="1:26" x14ac:dyDescent="0.25">
      <c r="A631" s="32"/>
      <c r="B631" s="102"/>
      <c r="C631" s="103"/>
      <c r="D631" s="103"/>
      <c r="E631" s="103"/>
      <c r="F631" s="103"/>
      <c r="G631" s="104"/>
      <c r="H631" s="32"/>
      <c r="I631" s="27" t="str">
        <f>IF($D631="", "", IFERROR(INDEX('Categories &amp; Budgets'!$K$11:$K$40, MATCH($D631, 'Categories &amp; Budgets'!$B$11:$B$40, 0)), ""))</f>
        <v/>
      </c>
      <c r="J631" s="32"/>
      <c r="K631" s="30" t="str">
        <f>IF($D631="", "", IFERROR(INDEX('Categories &amp; Budgets'!$C$11:$C$40, MATCH($D631, 'Categories &amp; Budgets'!$B$11:$B$40, 0)), ""))</f>
        <v/>
      </c>
      <c r="L631" s="32"/>
      <c r="S631" s="7" t="str">
        <f t="shared" si="19"/>
        <v/>
      </c>
      <c r="U631" s="7" t="str">
        <f t="shared" si="20"/>
        <v/>
      </c>
      <c r="X631" s="79"/>
      <c r="Z631" s="7" t="str">
        <f>IF($D631="", "", COUNTIF('Categories &amp; Budgets'!$B$11:$B$40, $D631))</f>
        <v/>
      </c>
    </row>
    <row r="632" spans="1:26" x14ac:dyDescent="0.25">
      <c r="A632" s="32"/>
      <c r="B632" s="102"/>
      <c r="C632" s="103"/>
      <c r="D632" s="103"/>
      <c r="E632" s="103"/>
      <c r="F632" s="103"/>
      <c r="G632" s="104"/>
      <c r="H632" s="32"/>
      <c r="I632" s="27" t="str">
        <f>IF($D632="", "", IFERROR(INDEX('Categories &amp; Budgets'!$K$11:$K$40, MATCH($D632, 'Categories &amp; Budgets'!$B$11:$B$40, 0)), ""))</f>
        <v/>
      </c>
      <c r="J632" s="32"/>
      <c r="K632" s="30" t="str">
        <f>IF($D632="", "", IFERROR(INDEX('Categories &amp; Budgets'!$C$11:$C$40, MATCH($D632, 'Categories &amp; Budgets'!$B$11:$B$40, 0)), ""))</f>
        <v/>
      </c>
      <c r="L632" s="32"/>
      <c r="S632" s="7" t="str">
        <f t="shared" si="19"/>
        <v/>
      </c>
      <c r="U632" s="7" t="str">
        <f t="shared" si="20"/>
        <v/>
      </c>
      <c r="X632" s="79"/>
      <c r="Z632" s="7" t="str">
        <f>IF($D632="", "", COUNTIF('Categories &amp; Budgets'!$B$11:$B$40, $D632))</f>
        <v/>
      </c>
    </row>
    <row r="633" spans="1:26" x14ac:dyDescent="0.25">
      <c r="A633" s="32"/>
      <c r="B633" s="102"/>
      <c r="C633" s="103"/>
      <c r="D633" s="103"/>
      <c r="E633" s="103"/>
      <c r="F633" s="103"/>
      <c r="G633" s="104"/>
      <c r="H633" s="32"/>
      <c r="I633" s="27" t="str">
        <f>IF($D633="", "", IFERROR(INDEX('Categories &amp; Budgets'!$K$11:$K$40, MATCH($D633, 'Categories &amp; Budgets'!$B$11:$B$40, 0)), ""))</f>
        <v/>
      </c>
      <c r="J633" s="32"/>
      <c r="K633" s="30" t="str">
        <f>IF($D633="", "", IFERROR(INDEX('Categories &amp; Budgets'!$C$11:$C$40, MATCH($D633, 'Categories &amp; Budgets'!$B$11:$B$40, 0)), ""))</f>
        <v/>
      </c>
      <c r="L633" s="32"/>
      <c r="S633" s="7" t="str">
        <f t="shared" si="19"/>
        <v/>
      </c>
      <c r="U633" s="7" t="str">
        <f t="shared" si="20"/>
        <v/>
      </c>
      <c r="X633" s="79"/>
      <c r="Z633" s="7" t="str">
        <f>IF($D633="", "", COUNTIF('Categories &amp; Budgets'!$B$11:$B$40, $D633))</f>
        <v/>
      </c>
    </row>
    <row r="634" spans="1:26" x14ac:dyDescent="0.25">
      <c r="A634" s="32"/>
      <c r="B634" s="102"/>
      <c r="C634" s="103"/>
      <c r="D634" s="103"/>
      <c r="E634" s="103"/>
      <c r="F634" s="103"/>
      <c r="G634" s="104"/>
      <c r="H634" s="32"/>
      <c r="I634" s="27" t="str">
        <f>IF($D634="", "", IFERROR(INDEX('Categories &amp; Budgets'!$K$11:$K$40, MATCH($D634, 'Categories &amp; Budgets'!$B$11:$B$40, 0)), ""))</f>
        <v/>
      </c>
      <c r="J634" s="32"/>
      <c r="K634" s="30" t="str">
        <f>IF($D634="", "", IFERROR(INDEX('Categories &amp; Budgets'!$C$11:$C$40, MATCH($D634, 'Categories &amp; Budgets'!$B$11:$B$40, 0)), ""))</f>
        <v/>
      </c>
      <c r="L634" s="32"/>
      <c r="S634" s="7" t="str">
        <f t="shared" si="19"/>
        <v/>
      </c>
      <c r="U634" s="7" t="str">
        <f t="shared" si="20"/>
        <v/>
      </c>
      <c r="X634" s="79"/>
      <c r="Z634" s="7" t="str">
        <f>IF($D634="", "", COUNTIF('Categories &amp; Budgets'!$B$11:$B$40, $D634))</f>
        <v/>
      </c>
    </row>
    <row r="635" spans="1:26" x14ac:dyDescent="0.25">
      <c r="A635" s="32"/>
      <c r="B635" s="102"/>
      <c r="C635" s="103"/>
      <c r="D635" s="103"/>
      <c r="E635" s="103"/>
      <c r="F635" s="103"/>
      <c r="G635" s="104"/>
      <c r="H635" s="32"/>
      <c r="I635" s="27" t="str">
        <f>IF($D635="", "", IFERROR(INDEX('Categories &amp; Budgets'!$K$11:$K$40, MATCH($D635, 'Categories &amp; Budgets'!$B$11:$B$40, 0)), ""))</f>
        <v/>
      </c>
      <c r="J635" s="32"/>
      <c r="K635" s="30" t="str">
        <f>IF($D635="", "", IFERROR(INDEX('Categories &amp; Budgets'!$C$11:$C$40, MATCH($D635, 'Categories &amp; Budgets'!$B$11:$B$40, 0)), ""))</f>
        <v/>
      </c>
      <c r="L635" s="32"/>
      <c r="S635" s="7" t="str">
        <f t="shared" si="19"/>
        <v/>
      </c>
      <c r="U635" s="7" t="str">
        <f t="shared" si="20"/>
        <v/>
      </c>
      <c r="X635" s="79"/>
      <c r="Z635" s="7" t="str">
        <f>IF($D635="", "", COUNTIF('Categories &amp; Budgets'!$B$11:$B$40, $D635))</f>
        <v/>
      </c>
    </row>
    <row r="636" spans="1:26" x14ac:dyDescent="0.25">
      <c r="A636" s="32"/>
      <c r="B636" s="102"/>
      <c r="C636" s="103"/>
      <c r="D636" s="103"/>
      <c r="E636" s="103"/>
      <c r="F636" s="103"/>
      <c r="G636" s="104"/>
      <c r="H636" s="32"/>
      <c r="I636" s="27" t="str">
        <f>IF($D636="", "", IFERROR(INDEX('Categories &amp; Budgets'!$K$11:$K$40, MATCH($D636, 'Categories &amp; Budgets'!$B$11:$B$40, 0)), ""))</f>
        <v/>
      </c>
      <c r="J636" s="32"/>
      <c r="K636" s="30" t="str">
        <f>IF($D636="", "", IFERROR(INDEX('Categories &amp; Budgets'!$C$11:$C$40, MATCH($D636, 'Categories &amp; Budgets'!$B$11:$B$40, 0)), ""))</f>
        <v/>
      </c>
      <c r="L636" s="32"/>
      <c r="S636" s="7" t="str">
        <f t="shared" si="19"/>
        <v/>
      </c>
      <c r="U636" s="7" t="str">
        <f t="shared" si="20"/>
        <v/>
      </c>
      <c r="X636" s="79"/>
      <c r="Z636" s="7" t="str">
        <f>IF($D636="", "", COUNTIF('Categories &amp; Budgets'!$B$11:$B$40, $D636))</f>
        <v/>
      </c>
    </row>
    <row r="637" spans="1:26" x14ac:dyDescent="0.25">
      <c r="A637" s="32"/>
      <c r="B637" s="102"/>
      <c r="C637" s="103"/>
      <c r="D637" s="103"/>
      <c r="E637" s="103"/>
      <c r="F637" s="103"/>
      <c r="G637" s="104"/>
      <c r="H637" s="32"/>
      <c r="I637" s="27" t="str">
        <f>IF($D637="", "", IFERROR(INDEX('Categories &amp; Budgets'!$K$11:$K$40, MATCH($D637, 'Categories &amp; Budgets'!$B$11:$B$40, 0)), ""))</f>
        <v/>
      </c>
      <c r="J637" s="32"/>
      <c r="K637" s="30" t="str">
        <f>IF($D637="", "", IFERROR(INDEX('Categories &amp; Budgets'!$C$11:$C$40, MATCH($D637, 'Categories &amp; Budgets'!$B$11:$B$40, 0)), ""))</f>
        <v/>
      </c>
      <c r="L637" s="32"/>
      <c r="S637" s="7" t="str">
        <f t="shared" si="19"/>
        <v/>
      </c>
      <c r="U637" s="7" t="str">
        <f t="shared" si="20"/>
        <v/>
      </c>
      <c r="X637" s="79"/>
      <c r="Z637" s="7" t="str">
        <f>IF($D637="", "", COUNTIF('Categories &amp; Budgets'!$B$11:$B$40, $D637))</f>
        <v/>
      </c>
    </row>
    <row r="638" spans="1:26" x14ac:dyDescent="0.25">
      <c r="A638" s="32"/>
      <c r="B638" s="102"/>
      <c r="C638" s="103"/>
      <c r="D638" s="103"/>
      <c r="E638" s="103"/>
      <c r="F638" s="103"/>
      <c r="G638" s="104"/>
      <c r="H638" s="32"/>
      <c r="I638" s="27" t="str">
        <f>IF($D638="", "", IFERROR(INDEX('Categories &amp; Budgets'!$K$11:$K$40, MATCH($D638, 'Categories &amp; Budgets'!$B$11:$B$40, 0)), ""))</f>
        <v/>
      </c>
      <c r="J638" s="32"/>
      <c r="K638" s="30" t="str">
        <f>IF($D638="", "", IFERROR(INDEX('Categories &amp; Budgets'!$C$11:$C$40, MATCH($D638, 'Categories &amp; Budgets'!$B$11:$B$40, 0)), ""))</f>
        <v/>
      </c>
      <c r="L638" s="32"/>
      <c r="S638" s="7" t="str">
        <f t="shared" si="19"/>
        <v/>
      </c>
      <c r="U638" s="7" t="str">
        <f t="shared" si="20"/>
        <v/>
      </c>
      <c r="X638" s="79"/>
      <c r="Z638" s="7" t="str">
        <f>IF($D638="", "", COUNTIF('Categories &amp; Budgets'!$B$11:$B$40, $D638))</f>
        <v/>
      </c>
    </row>
    <row r="639" spans="1:26" x14ac:dyDescent="0.25">
      <c r="A639" s="32"/>
      <c r="B639" s="102"/>
      <c r="C639" s="103"/>
      <c r="D639" s="103"/>
      <c r="E639" s="103"/>
      <c r="F639" s="103"/>
      <c r="G639" s="104"/>
      <c r="H639" s="32"/>
      <c r="I639" s="27" t="str">
        <f>IF($D639="", "", IFERROR(INDEX('Categories &amp; Budgets'!$K$11:$K$40, MATCH($D639, 'Categories &amp; Budgets'!$B$11:$B$40, 0)), ""))</f>
        <v/>
      </c>
      <c r="J639" s="32"/>
      <c r="K639" s="30" t="str">
        <f>IF($D639="", "", IFERROR(INDEX('Categories &amp; Budgets'!$C$11:$C$40, MATCH($D639, 'Categories &amp; Budgets'!$B$11:$B$40, 0)), ""))</f>
        <v/>
      </c>
      <c r="L639" s="32"/>
      <c r="S639" s="7" t="str">
        <f t="shared" si="19"/>
        <v/>
      </c>
      <c r="U639" s="7" t="str">
        <f t="shared" si="20"/>
        <v/>
      </c>
      <c r="X639" s="79"/>
      <c r="Z639" s="7" t="str">
        <f>IF($D639="", "", COUNTIF('Categories &amp; Budgets'!$B$11:$B$40, $D639))</f>
        <v/>
      </c>
    </row>
    <row r="640" spans="1:26" x14ac:dyDescent="0.25">
      <c r="A640" s="32"/>
      <c r="B640" s="102"/>
      <c r="C640" s="103"/>
      <c r="D640" s="103"/>
      <c r="E640" s="103"/>
      <c r="F640" s="103"/>
      <c r="G640" s="104"/>
      <c r="H640" s="32"/>
      <c r="I640" s="27" t="str">
        <f>IF($D640="", "", IFERROR(INDEX('Categories &amp; Budgets'!$K$11:$K$40, MATCH($D640, 'Categories &amp; Budgets'!$B$11:$B$40, 0)), ""))</f>
        <v/>
      </c>
      <c r="J640" s="32"/>
      <c r="K640" s="30" t="str">
        <f>IF($D640="", "", IFERROR(INDEX('Categories &amp; Budgets'!$C$11:$C$40, MATCH($D640, 'Categories &amp; Budgets'!$B$11:$B$40, 0)), ""))</f>
        <v/>
      </c>
      <c r="L640" s="32"/>
      <c r="S640" s="7" t="str">
        <f t="shared" si="19"/>
        <v/>
      </c>
      <c r="U640" s="7" t="str">
        <f t="shared" si="20"/>
        <v/>
      </c>
      <c r="X640" s="79"/>
      <c r="Z640" s="7" t="str">
        <f>IF($D640="", "", COUNTIF('Categories &amp; Budgets'!$B$11:$B$40, $D640))</f>
        <v/>
      </c>
    </row>
    <row r="641" spans="1:26" x14ac:dyDescent="0.25">
      <c r="A641" s="32"/>
      <c r="B641" s="102"/>
      <c r="C641" s="103"/>
      <c r="D641" s="103"/>
      <c r="E641" s="103"/>
      <c r="F641" s="103"/>
      <c r="G641" s="104"/>
      <c r="H641" s="32"/>
      <c r="I641" s="27" t="str">
        <f>IF($D641="", "", IFERROR(INDEX('Categories &amp; Budgets'!$K$11:$K$40, MATCH($D641, 'Categories &amp; Budgets'!$B$11:$B$40, 0)), ""))</f>
        <v/>
      </c>
      <c r="J641" s="32"/>
      <c r="K641" s="30" t="str">
        <f>IF($D641="", "", IFERROR(INDEX('Categories &amp; Budgets'!$C$11:$C$40, MATCH($D641, 'Categories &amp; Budgets'!$B$11:$B$40, 0)), ""))</f>
        <v/>
      </c>
      <c r="L641" s="32"/>
      <c r="S641" s="7" t="str">
        <f t="shared" si="19"/>
        <v/>
      </c>
      <c r="U641" s="7" t="str">
        <f t="shared" si="20"/>
        <v/>
      </c>
      <c r="X641" s="79"/>
      <c r="Z641" s="7" t="str">
        <f>IF($D641="", "", COUNTIF('Categories &amp; Budgets'!$B$11:$B$40, $D641))</f>
        <v/>
      </c>
    </row>
    <row r="642" spans="1:26" x14ac:dyDescent="0.25">
      <c r="A642" s="32"/>
      <c r="B642" s="102"/>
      <c r="C642" s="103"/>
      <c r="D642" s="103"/>
      <c r="E642" s="103"/>
      <c r="F642" s="103"/>
      <c r="G642" s="104"/>
      <c r="H642" s="32"/>
      <c r="I642" s="27" t="str">
        <f>IF($D642="", "", IFERROR(INDEX('Categories &amp; Budgets'!$K$11:$K$40, MATCH($D642, 'Categories &amp; Budgets'!$B$11:$B$40, 0)), ""))</f>
        <v/>
      </c>
      <c r="J642" s="32"/>
      <c r="K642" s="30" t="str">
        <f>IF($D642="", "", IFERROR(INDEX('Categories &amp; Budgets'!$C$11:$C$40, MATCH($D642, 'Categories &amp; Budgets'!$B$11:$B$40, 0)), ""))</f>
        <v/>
      </c>
      <c r="L642" s="32"/>
      <c r="S642" s="7" t="str">
        <f t="shared" si="19"/>
        <v/>
      </c>
      <c r="U642" s="7" t="str">
        <f t="shared" si="20"/>
        <v/>
      </c>
      <c r="X642" s="79"/>
      <c r="Z642" s="7" t="str">
        <f>IF($D642="", "", COUNTIF('Categories &amp; Budgets'!$B$11:$B$40, $D642))</f>
        <v/>
      </c>
    </row>
    <row r="643" spans="1:26" x14ac:dyDescent="0.25">
      <c r="A643" s="32"/>
      <c r="B643" s="102"/>
      <c r="C643" s="103"/>
      <c r="D643" s="103"/>
      <c r="E643" s="103"/>
      <c r="F643" s="103"/>
      <c r="G643" s="104"/>
      <c r="H643" s="32"/>
      <c r="I643" s="27" t="str">
        <f>IF($D643="", "", IFERROR(INDEX('Categories &amp; Budgets'!$K$11:$K$40, MATCH($D643, 'Categories &amp; Budgets'!$B$11:$B$40, 0)), ""))</f>
        <v/>
      </c>
      <c r="J643" s="32"/>
      <c r="K643" s="30" t="str">
        <f>IF($D643="", "", IFERROR(INDEX('Categories &amp; Budgets'!$C$11:$C$40, MATCH($D643, 'Categories &amp; Budgets'!$B$11:$B$40, 0)), ""))</f>
        <v/>
      </c>
      <c r="L643" s="32"/>
      <c r="S643" s="7" t="str">
        <f t="shared" si="19"/>
        <v/>
      </c>
      <c r="U643" s="7" t="str">
        <f t="shared" si="20"/>
        <v/>
      </c>
      <c r="X643" s="79"/>
      <c r="Z643" s="7" t="str">
        <f>IF($D643="", "", COUNTIF('Categories &amp; Budgets'!$B$11:$B$40, $D643))</f>
        <v/>
      </c>
    </row>
    <row r="644" spans="1:26" x14ac:dyDescent="0.25">
      <c r="A644" s="32"/>
      <c r="B644" s="102"/>
      <c r="C644" s="103"/>
      <c r="D644" s="103"/>
      <c r="E644" s="103"/>
      <c r="F644" s="103"/>
      <c r="G644" s="104"/>
      <c r="H644" s="32"/>
      <c r="I644" s="27" t="str">
        <f>IF($D644="", "", IFERROR(INDEX('Categories &amp; Budgets'!$K$11:$K$40, MATCH($D644, 'Categories &amp; Budgets'!$B$11:$B$40, 0)), ""))</f>
        <v/>
      </c>
      <c r="J644" s="32"/>
      <c r="K644" s="30" t="str">
        <f>IF($D644="", "", IFERROR(INDEX('Categories &amp; Budgets'!$C$11:$C$40, MATCH($D644, 'Categories &amp; Budgets'!$B$11:$B$40, 0)), ""))</f>
        <v/>
      </c>
      <c r="L644" s="32"/>
      <c r="S644" s="7" t="str">
        <f t="shared" si="19"/>
        <v/>
      </c>
      <c r="U644" s="7" t="str">
        <f t="shared" si="20"/>
        <v/>
      </c>
      <c r="X644" s="79"/>
      <c r="Z644" s="7" t="str">
        <f>IF($D644="", "", COUNTIF('Categories &amp; Budgets'!$B$11:$B$40, $D644))</f>
        <v/>
      </c>
    </row>
    <row r="645" spans="1:26" x14ac:dyDescent="0.25">
      <c r="A645" s="32"/>
      <c r="B645" s="102"/>
      <c r="C645" s="103"/>
      <c r="D645" s="103"/>
      <c r="E645" s="103"/>
      <c r="F645" s="103"/>
      <c r="G645" s="104"/>
      <c r="H645" s="32"/>
      <c r="I645" s="27" t="str">
        <f>IF($D645="", "", IFERROR(INDEX('Categories &amp; Budgets'!$K$11:$K$40, MATCH($D645, 'Categories &amp; Budgets'!$B$11:$B$40, 0)), ""))</f>
        <v/>
      </c>
      <c r="J645" s="32"/>
      <c r="K645" s="30" t="str">
        <f>IF($D645="", "", IFERROR(INDEX('Categories &amp; Budgets'!$C$11:$C$40, MATCH($D645, 'Categories &amp; Budgets'!$B$11:$B$40, 0)), ""))</f>
        <v/>
      </c>
      <c r="L645" s="32"/>
      <c r="S645" s="7" t="str">
        <f t="shared" si="19"/>
        <v/>
      </c>
      <c r="U645" s="7" t="str">
        <f t="shared" si="20"/>
        <v/>
      </c>
      <c r="X645" s="79"/>
      <c r="Z645" s="7" t="str">
        <f>IF($D645="", "", COUNTIF('Categories &amp; Budgets'!$B$11:$B$40, $D645))</f>
        <v/>
      </c>
    </row>
    <row r="646" spans="1:26" x14ac:dyDescent="0.25">
      <c r="A646" s="32"/>
      <c r="B646" s="102"/>
      <c r="C646" s="103"/>
      <c r="D646" s="103"/>
      <c r="E646" s="103"/>
      <c r="F646" s="103"/>
      <c r="G646" s="104"/>
      <c r="H646" s="32"/>
      <c r="I646" s="27" t="str">
        <f>IF($D646="", "", IFERROR(INDEX('Categories &amp; Budgets'!$K$11:$K$40, MATCH($D646, 'Categories &amp; Budgets'!$B$11:$B$40, 0)), ""))</f>
        <v/>
      </c>
      <c r="J646" s="32"/>
      <c r="K646" s="30" t="str">
        <f>IF($D646="", "", IFERROR(INDEX('Categories &amp; Budgets'!$C$11:$C$40, MATCH($D646, 'Categories &amp; Budgets'!$B$11:$B$40, 0)), ""))</f>
        <v/>
      </c>
      <c r="L646" s="32"/>
      <c r="S646" s="7" t="str">
        <f t="shared" si="19"/>
        <v/>
      </c>
      <c r="U646" s="7" t="str">
        <f t="shared" si="20"/>
        <v/>
      </c>
      <c r="X646" s="79"/>
      <c r="Z646" s="7" t="str">
        <f>IF($D646="", "", COUNTIF('Categories &amp; Budgets'!$B$11:$B$40, $D646))</f>
        <v/>
      </c>
    </row>
    <row r="647" spans="1:26" x14ac:dyDescent="0.25">
      <c r="A647" s="32"/>
      <c r="B647" s="102"/>
      <c r="C647" s="103"/>
      <c r="D647" s="103"/>
      <c r="E647" s="103"/>
      <c r="F647" s="103"/>
      <c r="G647" s="104"/>
      <c r="H647" s="32"/>
      <c r="I647" s="27" t="str">
        <f>IF($D647="", "", IFERROR(INDEX('Categories &amp; Budgets'!$K$11:$K$40, MATCH($D647, 'Categories &amp; Budgets'!$B$11:$B$40, 0)), ""))</f>
        <v/>
      </c>
      <c r="J647" s="32"/>
      <c r="K647" s="30" t="str">
        <f>IF($D647="", "", IFERROR(INDEX('Categories &amp; Budgets'!$C$11:$C$40, MATCH($D647, 'Categories &amp; Budgets'!$B$11:$B$40, 0)), ""))</f>
        <v/>
      </c>
      <c r="L647" s="32"/>
      <c r="S647" s="7" t="str">
        <f t="shared" si="19"/>
        <v/>
      </c>
      <c r="U647" s="7" t="str">
        <f t="shared" si="20"/>
        <v/>
      </c>
      <c r="X647" s="79"/>
      <c r="Z647" s="7" t="str">
        <f>IF($D647="", "", COUNTIF('Categories &amp; Budgets'!$B$11:$B$40, $D647))</f>
        <v/>
      </c>
    </row>
    <row r="648" spans="1:26" x14ac:dyDescent="0.25">
      <c r="A648" s="32"/>
      <c r="B648" s="102"/>
      <c r="C648" s="103"/>
      <c r="D648" s="103"/>
      <c r="E648" s="103"/>
      <c r="F648" s="103"/>
      <c r="G648" s="104"/>
      <c r="H648" s="32"/>
      <c r="I648" s="27" t="str">
        <f>IF($D648="", "", IFERROR(INDEX('Categories &amp; Budgets'!$K$11:$K$40, MATCH($D648, 'Categories &amp; Budgets'!$B$11:$B$40, 0)), ""))</f>
        <v/>
      </c>
      <c r="J648" s="32"/>
      <c r="K648" s="30" t="str">
        <f>IF($D648="", "", IFERROR(INDEX('Categories &amp; Budgets'!$C$11:$C$40, MATCH($D648, 'Categories &amp; Budgets'!$B$11:$B$40, 0)), ""))</f>
        <v/>
      </c>
      <c r="L648" s="32"/>
      <c r="S648" s="7" t="str">
        <f t="shared" si="19"/>
        <v/>
      </c>
      <c r="U648" s="7" t="str">
        <f t="shared" si="20"/>
        <v/>
      </c>
      <c r="X648" s="79"/>
      <c r="Z648" s="7" t="str">
        <f>IF($D648="", "", COUNTIF('Categories &amp; Budgets'!$B$11:$B$40, $D648))</f>
        <v/>
      </c>
    </row>
    <row r="649" spans="1:26" x14ac:dyDescent="0.25">
      <c r="A649" s="32"/>
      <c r="B649" s="102"/>
      <c r="C649" s="103"/>
      <c r="D649" s="103"/>
      <c r="E649" s="103"/>
      <c r="F649" s="103"/>
      <c r="G649" s="104"/>
      <c r="H649" s="32"/>
      <c r="I649" s="27" t="str">
        <f>IF($D649="", "", IFERROR(INDEX('Categories &amp; Budgets'!$K$11:$K$40, MATCH($D649, 'Categories &amp; Budgets'!$B$11:$B$40, 0)), ""))</f>
        <v/>
      </c>
      <c r="J649" s="32"/>
      <c r="K649" s="30" t="str">
        <f>IF($D649="", "", IFERROR(INDEX('Categories &amp; Budgets'!$C$11:$C$40, MATCH($D649, 'Categories &amp; Budgets'!$B$11:$B$40, 0)), ""))</f>
        <v/>
      </c>
      <c r="L649" s="32"/>
      <c r="S649" s="7" t="str">
        <f t="shared" si="19"/>
        <v/>
      </c>
      <c r="U649" s="7" t="str">
        <f t="shared" si="20"/>
        <v/>
      </c>
      <c r="X649" s="79"/>
      <c r="Z649" s="7" t="str">
        <f>IF($D649="", "", COUNTIF('Categories &amp; Budgets'!$B$11:$B$40, $D649))</f>
        <v/>
      </c>
    </row>
    <row r="650" spans="1:26" x14ac:dyDescent="0.25">
      <c r="A650" s="32"/>
      <c r="B650" s="102"/>
      <c r="C650" s="103"/>
      <c r="D650" s="103"/>
      <c r="E650" s="103"/>
      <c r="F650" s="103"/>
      <c r="G650" s="104"/>
      <c r="H650" s="32"/>
      <c r="I650" s="27" t="str">
        <f>IF($D650="", "", IFERROR(INDEX('Categories &amp; Budgets'!$K$11:$K$40, MATCH($D650, 'Categories &amp; Budgets'!$B$11:$B$40, 0)), ""))</f>
        <v/>
      </c>
      <c r="J650" s="32"/>
      <c r="K650" s="30" t="str">
        <f>IF($D650="", "", IFERROR(INDEX('Categories &amp; Budgets'!$C$11:$C$40, MATCH($D650, 'Categories &amp; Budgets'!$B$11:$B$40, 0)), ""))</f>
        <v/>
      </c>
      <c r="L650" s="32"/>
      <c r="S650" s="7" t="str">
        <f t="shared" si="19"/>
        <v/>
      </c>
      <c r="U650" s="7" t="str">
        <f t="shared" si="20"/>
        <v/>
      </c>
      <c r="X650" s="79"/>
      <c r="Z650" s="7" t="str">
        <f>IF($D650="", "", COUNTIF('Categories &amp; Budgets'!$B$11:$B$40, $D650))</f>
        <v/>
      </c>
    </row>
    <row r="651" spans="1:26" x14ac:dyDescent="0.25">
      <c r="A651" s="32"/>
      <c r="B651" s="102"/>
      <c r="C651" s="103"/>
      <c r="D651" s="103"/>
      <c r="E651" s="103"/>
      <c r="F651" s="103"/>
      <c r="G651" s="104"/>
      <c r="H651" s="32"/>
      <c r="I651" s="27" t="str">
        <f>IF($D651="", "", IFERROR(INDEX('Categories &amp; Budgets'!$K$11:$K$40, MATCH($D651, 'Categories &amp; Budgets'!$B$11:$B$40, 0)), ""))</f>
        <v/>
      </c>
      <c r="J651" s="32"/>
      <c r="K651" s="30" t="str">
        <f>IF($D651="", "", IFERROR(INDEX('Categories &amp; Budgets'!$C$11:$C$40, MATCH($D651, 'Categories &amp; Budgets'!$B$11:$B$40, 0)), ""))</f>
        <v/>
      </c>
      <c r="L651" s="32"/>
      <c r="S651" s="7" t="str">
        <f t="shared" si="19"/>
        <v/>
      </c>
      <c r="U651" s="7" t="str">
        <f t="shared" si="20"/>
        <v/>
      </c>
      <c r="X651" s="79"/>
      <c r="Z651" s="7" t="str">
        <f>IF($D651="", "", COUNTIF('Categories &amp; Budgets'!$B$11:$B$40, $D651))</f>
        <v/>
      </c>
    </row>
    <row r="652" spans="1:26" x14ac:dyDescent="0.25">
      <c r="A652" s="32"/>
      <c r="B652" s="102"/>
      <c r="C652" s="103"/>
      <c r="D652" s="103"/>
      <c r="E652" s="103"/>
      <c r="F652" s="103"/>
      <c r="G652" s="104"/>
      <c r="H652" s="32"/>
      <c r="I652" s="27" t="str">
        <f>IF($D652="", "", IFERROR(INDEX('Categories &amp; Budgets'!$K$11:$K$40, MATCH($D652, 'Categories &amp; Budgets'!$B$11:$B$40, 0)), ""))</f>
        <v/>
      </c>
      <c r="J652" s="32"/>
      <c r="K652" s="30" t="str">
        <f>IF($D652="", "", IFERROR(INDEX('Categories &amp; Budgets'!$C$11:$C$40, MATCH($D652, 'Categories &amp; Budgets'!$B$11:$B$40, 0)), ""))</f>
        <v/>
      </c>
      <c r="L652" s="32"/>
      <c r="S652" s="7" t="str">
        <f t="shared" ref="S652:S715" si="21">IF(COUNTIF($B652:$G652, "")=6, "", "X")</f>
        <v/>
      </c>
      <c r="U652" s="7" t="str">
        <f t="shared" ref="U652:U715" si="22">IF($S652="", "", IF($D652="", "X", ""))</f>
        <v/>
      </c>
      <c r="X652" s="79"/>
      <c r="Z652" s="7" t="str">
        <f>IF($D652="", "", COUNTIF('Categories &amp; Budgets'!$B$11:$B$40, $D652))</f>
        <v/>
      </c>
    </row>
    <row r="653" spans="1:26" x14ac:dyDescent="0.25">
      <c r="A653" s="32"/>
      <c r="B653" s="102"/>
      <c r="C653" s="103"/>
      <c r="D653" s="103"/>
      <c r="E653" s="103"/>
      <c r="F653" s="103"/>
      <c r="G653" s="104"/>
      <c r="H653" s="32"/>
      <c r="I653" s="27" t="str">
        <f>IF($D653="", "", IFERROR(INDEX('Categories &amp; Budgets'!$K$11:$K$40, MATCH($D653, 'Categories &amp; Budgets'!$B$11:$B$40, 0)), ""))</f>
        <v/>
      </c>
      <c r="J653" s="32"/>
      <c r="K653" s="30" t="str">
        <f>IF($D653="", "", IFERROR(INDEX('Categories &amp; Budgets'!$C$11:$C$40, MATCH($D653, 'Categories &amp; Budgets'!$B$11:$B$40, 0)), ""))</f>
        <v/>
      </c>
      <c r="L653" s="32"/>
      <c r="S653" s="7" t="str">
        <f t="shared" si="21"/>
        <v/>
      </c>
      <c r="U653" s="7" t="str">
        <f t="shared" si="22"/>
        <v/>
      </c>
      <c r="X653" s="79"/>
      <c r="Z653" s="7" t="str">
        <f>IF($D653="", "", COUNTIF('Categories &amp; Budgets'!$B$11:$B$40, $D653))</f>
        <v/>
      </c>
    </row>
    <row r="654" spans="1:26" x14ac:dyDescent="0.25">
      <c r="A654" s="32"/>
      <c r="B654" s="102"/>
      <c r="C654" s="103"/>
      <c r="D654" s="103"/>
      <c r="E654" s="103"/>
      <c r="F654" s="103"/>
      <c r="G654" s="104"/>
      <c r="H654" s="32"/>
      <c r="I654" s="27" t="str">
        <f>IF($D654="", "", IFERROR(INDEX('Categories &amp; Budgets'!$K$11:$K$40, MATCH($D654, 'Categories &amp; Budgets'!$B$11:$B$40, 0)), ""))</f>
        <v/>
      </c>
      <c r="J654" s="32"/>
      <c r="K654" s="30" t="str">
        <f>IF($D654="", "", IFERROR(INDEX('Categories &amp; Budgets'!$C$11:$C$40, MATCH($D654, 'Categories &amp; Budgets'!$B$11:$B$40, 0)), ""))</f>
        <v/>
      </c>
      <c r="L654" s="32"/>
      <c r="S654" s="7" t="str">
        <f t="shared" si="21"/>
        <v/>
      </c>
      <c r="U654" s="7" t="str">
        <f t="shared" si="22"/>
        <v/>
      </c>
      <c r="X654" s="79"/>
      <c r="Z654" s="7" t="str">
        <f>IF($D654="", "", COUNTIF('Categories &amp; Budgets'!$B$11:$B$40, $D654))</f>
        <v/>
      </c>
    </row>
    <row r="655" spans="1:26" x14ac:dyDescent="0.25">
      <c r="A655" s="32"/>
      <c r="B655" s="102"/>
      <c r="C655" s="103"/>
      <c r="D655" s="103"/>
      <c r="E655" s="103"/>
      <c r="F655" s="103"/>
      <c r="G655" s="104"/>
      <c r="H655" s="32"/>
      <c r="I655" s="27" t="str">
        <f>IF($D655="", "", IFERROR(INDEX('Categories &amp; Budgets'!$K$11:$K$40, MATCH($D655, 'Categories &amp; Budgets'!$B$11:$B$40, 0)), ""))</f>
        <v/>
      </c>
      <c r="J655" s="32"/>
      <c r="K655" s="30" t="str">
        <f>IF($D655="", "", IFERROR(INDEX('Categories &amp; Budgets'!$C$11:$C$40, MATCH($D655, 'Categories &amp; Budgets'!$B$11:$B$40, 0)), ""))</f>
        <v/>
      </c>
      <c r="L655" s="32"/>
      <c r="S655" s="7" t="str">
        <f t="shared" si="21"/>
        <v/>
      </c>
      <c r="U655" s="7" t="str">
        <f t="shared" si="22"/>
        <v/>
      </c>
      <c r="X655" s="79"/>
      <c r="Z655" s="7" t="str">
        <f>IF($D655="", "", COUNTIF('Categories &amp; Budgets'!$B$11:$B$40, $D655))</f>
        <v/>
      </c>
    </row>
    <row r="656" spans="1:26" x14ac:dyDescent="0.25">
      <c r="A656" s="32"/>
      <c r="B656" s="102"/>
      <c r="C656" s="103"/>
      <c r="D656" s="103"/>
      <c r="E656" s="103"/>
      <c r="F656" s="103"/>
      <c r="G656" s="104"/>
      <c r="H656" s="32"/>
      <c r="I656" s="27" t="str">
        <f>IF($D656="", "", IFERROR(INDEX('Categories &amp; Budgets'!$K$11:$K$40, MATCH($D656, 'Categories &amp; Budgets'!$B$11:$B$40, 0)), ""))</f>
        <v/>
      </c>
      <c r="J656" s="32"/>
      <c r="K656" s="30" t="str">
        <f>IF($D656="", "", IFERROR(INDEX('Categories &amp; Budgets'!$C$11:$C$40, MATCH($D656, 'Categories &amp; Budgets'!$B$11:$B$40, 0)), ""))</f>
        <v/>
      </c>
      <c r="L656" s="32"/>
      <c r="S656" s="7" t="str">
        <f t="shared" si="21"/>
        <v/>
      </c>
      <c r="U656" s="7" t="str">
        <f t="shared" si="22"/>
        <v/>
      </c>
      <c r="X656" s="79"/>
      <c r="Z656" s="7" t="str">
        <f>IF($D656="", "", COUNTIF('Categories &amp; Budgets'!$B$11:$B$40, $D656))</f>
        <v/>
      </c>
    </row>
    <row r="657" spans="1:26" x14ac:dyDescent="0.25">
      <c r="A657" s="32"/>
      <c r="B657" s="102"/>
      <c r="C657" s="103"/>
      <c r="D657" s="103"/>
      <c r="E657" s="103"/>
      <c r="F657" s="103"/>
      <c r="G657" s="104"/>
      <c r="H657" s="32"/>
      <c r="I657" s="27" t="str">
        <f>IF($D657="", "", IFERROR(INDEX('Categories &amp; Budgets'!$K$11:$K$40, MATCH($D657, 'Categories &amp; Budgets'!$B$11:$B$40, 0)), ""))</f>
        <v/>
      </c>
      <c r="J657" s="32"/>
      <c r="K657" s="30" t="str">
        <f>IF($D657="", "", IFERROR(INDEX('Categories &amp; Budgets'!$C$11:$C$40, MATCH($D657, 'Categories &amp; Budgets'!$B$11:$B$40, 0)), ""))</f>
        <v/>
      </c>
      <c r="L657" s="32"/>
      <c r="S657" s="7" t="str">
        <f t="shared" si="21"/>
        <v/>
      </c>
      <c r="U657" s="7" t="str">
        <f t="shared" si="22"/>
        <v/>
      </c>
      <c r="X657" s="79"/>
      <c r="Z657" s="7" t="str">
        <f>IF($D657="", "", COUNTIF('Categories &amp; Budgets'!$B$11:$B$40, $D657))</f>
        <v/>
      </c>
    </row>
    <row r="658" spans="1:26" x14ac:dyDescent="0.25">
      <c r="A658" s="32"/>
      <c r="B658" s="102"/>
      <c r="C658" s="103"/>
      <c r="D658" s="103"/>
      <c r="E658" s="103"/>
      <c r="F658" s="103"/>
      <c r="G658" s="104"/>
      <c r="H658" s="32"/>
      <c r="I658" s="27" t="str">
        <f>IF($D658="", "", IFERROR(INDEX('Categories &amp; Budgets'!$K$11:$K$40, MATCH($D658, 'Categories &amp; Budgets'!$B$11:$B$40, 0)), ""))</f>
        <v/>
      </c>
      <c r="J658" s="32"/>
      <c r="K658" s="30" t="str">
        <f>IF($D658="", "", IFERROR(INDEX('Categories &amp; Budgets'!$C$11:$C$40, MATCH($D658, 'Categories &amp; Budgets'!$B$11:$B$40, 0)), ""))</f>
        <v/>
      </c>
      <c r="L658" s="32"/>
      <c r="S658" s="7" t="str">
        <f t="shared" si="21"/>
        <v/>
      </c>
      <c r="U658" s="7" t="str">
        <f t="shared" si="22"/>
        <v/>
      </c>
      <c r="X658" s="79"/>
      <c r="Z658" s="7" t="str">
        <f>IF($D658="", "", COUNTIF('Categories &amp; Budgets'!$B$11:$B$40, $D658))</f>
        <v/>
      </c>
    </row>
    <row r="659" spans="1:26" x14ac:dyDescent="0.25">
      <c r="A659" s="32"/>
      <c r="B659" s="102"/>
      <c r="C659" s="103"/>
      <c r="D659" s="103"/>
      <c r="E659" s="103"/>
      <c r="F659" s="103"/>
      <c r="G659" s="104"/>
      <c r="H659" s="32"/>
      <c r="I659" s="27" t="str">
        <f>IF($D659="", "", IFERROR(INDEX('Categories &amp; Budgets'!$K$11:$K$40, MATCH($D659, 'Categories &amp; Budgets'!$B$11:$B$40, 0)), ""))</f>
        <v/>
      </c>
      <c r="J659" s="32"/>
      <c r="K659" s="30" t="str">
        <f>IF($D659="", "", IFERROR(INDEX('Categories &amp; Budgets'!$C$11:$C$40, MATCH($D659, 'Categories &amp; Budgets'!$B$11:$B$40, 0)), ""))</f>
        <v/>
      </c>
      <c r="L659" s="32"/>
      <c r="S659" s="7" t="str">
        <f t="shared" si="21"/>
        <v/>
      </c>
      <c r="U659" s="7" t="str">
        <f t="shared" si="22"/>
        <v/>
      </c>
      <c r="X659" s="79"/>
      <c r="Z659" s="7" t="str">
        <f>IF($D659="", "", COUNTIF('Categories &amp; Budgets'!$B$11:$B$40, $D659))</f>
        <v/>
      </c>
    </row>
    <row r="660" spans="1:26" x14ac:dyDescent="0.25">
      <c r="A660" s="32"/>
      <c r="B660" s="102"/>
      <c r="C660" s="103"/>
      <c r="D660" s="103"/>
      <c r="E660" s="103"/>
      <c r="F660" s="103"/>
      <c r="G660" s="104"/>
      <c r="H660" s="32"/>
      <c r="I660" s="27" t="str">
        <f>IF($D660="", "", IFERROR(INDEX('Categories &amp; Budgets'!$K$11:$K$40, MATCH($D660, 'Categories &amp; Budgets'!$B$11:$B$40, 0)), ""))</f>
        <v/>
      </c>
      <c r="J660" s="32"/>
      <c r="K660" s="30" t="str">
        <f>IF($D660="", "", IFERROR(INDEX('Categories &amp; Budgets'!$C$11:$C$40, MATCH($D660, 'Categories &amp; Budgets'!$B$11:$B$40, 0)), ""))</f>
        <v/>
      </c>
      <c r="L660" s="32"/>
      <c r="S660" s="7" t="str">
        <f t="shared" si="21"/>
        <v/>
      </c>
      <c r="U660" s="7" t="str">
        <f t="shared" si="22"/>
        <v/>
      </c>
      <c r="X660" s="79"/>
      <c r="Z660" s="7" t="str">
        <f>IF($D660="", "", COUNTIF('Categories &amp; Budgets'!$B$11:$B$40, $D660))</f>
        <v/>
      </c>
    </row>
    <row r="661" spans="1:26" x14ac:dyDescent="0.25">
      <c r="A661" s="32"/>
      <c r="B661" s="102"/>
      <c r="C661" s="103"/>
      <c r="D661" s="103"/>
      <c r="E661" s="103"/>
      <c r="F661" s="103"/>
      <c r="G661" s="104"/>
      <c r="H661" s="32"/>
      <c r="I661" s="27" t="str">
        <f>IF($D661="", "", IFERROR(INDEX('Categories &amp; Budgets'!$K$11:$K$40, MATCH($D661, 'Categories &amp; Budgets'!$B$11:$B$40, 0)), ""))</f>
        <v/>
      </c>
      <c r="J661" s="32"/>
      <c r="K661" s="30" t="str">
        <f>IF($D661="", "", IFERROR(INDEX('Categories &amp; Budgets'!$C$11:$C$40, MATCH($D661, 'Categories &amp; Budgets'!$B$11:$B$40, 0)), ""))</f>
        <v/>
      </c>
      <c r="L661" s="32"/>
      <c r="S661" s="7" t="str">
        <f t="shared" si="21"/>
        <v/>
      </c>
      <c r="U661" s="7" t="str">
        <f t="shared" si="22"/>
        <v/>
      </c>
      <c r="X661" s="79"/>
      <c r="Z661" s="7" t="str">
        <f>IF($D661="", "", COUNTIF('Categories &amp; Budgets'!$B$11:$B$40, $D661))</f>
        <v/>
      </c>
    </row>
    <row r="662" spans="1:26" x14ac:dyDescent="0.25">
      <c r="A662" s="32"/>
      <c r="B662" s="102"/>
      <c r="C662" s="103"/>
      <c r="D662" s="103"/>
      <c r="E662" s="103"/>
      <c r="F662" s="103"/>
      <c r="G662" s="104"/>
      <c r="H662" s="32"/>
      <c r="I662" s="27" t="str">
        <f>IF($D662="", "", IFERROR(INDEX('Categories &amp; Budgets'!$K$11:$K$40, MATCH($D662, 'Categories &amp; Budgets'!$B$11:$B$40, 0)), ""))</f>
        <v/>
      </c>
      <c r="J662" s="32"/>
      <c r="K662" s="30" t="str">
        <f>IF($D662="", "", IFERROR(INDEX('Categories &amp; Budgets'!$C$11:$C$40, MATCH($D662, 'Categories &amp; Budgets'!$B$11:$B$40, 0)), ""))</f>
        <v/>
      </c>
      <c r="L662" s="32"/>
      <c r="S662" s="7" t="str">
        <f t="shared" si="21"/>
        <v/>
      </c>
      <c r="U662" s="7" t="str">
        <f t="shared" si="22"/>
        <v/>
      </c>
      <c r="X662" s="79"/>
      <c r="Z662" s="7" t="str">
        <f>IF($D662="", "", COUNTIF('Categories &amp; Budgets'!$B$11:$B$40, $D662))</f>
        <v/>
      </c>
    </row>
    <row r="663" spans="1:26" x14ac:dyDescent="0.25">
      <c r="A663" s="32"/>
      <c r="B663" s="102"/>
      <c r="C663" s="103"/>
      <c r="D663" s="103"/>
      <c r="E663" s="103"/>
      <c r="F663" s="103"/>
      <c r="G663" s="104"/>
      <c r="H663" s="32"/>
      <c r="I663" s="27" t="str">
        <f>IF($D663="", "", IFERROR(INDEX('Categories &amp; Budgets'!$K$11:$K$40, MATCH($D663, 'Categories &amp; Budgets'!$B$11:$B$40, 0)), ""))</f>
        <v/>
      </c>
      <c r="J663" s="32"/>
      <c r="K663" s="30" t="str">
        <f>IF($D663="", "", IFERROR(INDEX('Categories &amp; Budgets'!$C$11:$C$40, MATCH($D663, 'Categories &amp; Budgets'!$B$11:$B$40, 0)), ""))</f>
        <v/>
      </c>
      <c r="L663" s="32"/>
      <c r="S663" s="7" t="str">
        <f t="shared" si="21"/>
        <v/>
      </c>
      <c r="U663" s="7" t="str">
        <f t="shared" si="22"/>
        <v/>
      </c>
      <c r="X663" s="79"/>
      <c r="Z663" s="7" t="str">
        <f>IF($D663="", "", COUNTIF('Categories &amp; Budgets'!$B$11:$B$40, $D663))</f>
        <v/>
      </c>
    </row>
    <row r="664" spans="1:26" x14ac:dyDescent="0.25">
      <c r="A664" s="32"/>
      <c r="B664" s="102"/>
      <c r="C664" s="103"/>
      <c r="D664" s="103"/>
      <c r="E664" s="103"/>
      <c r="F664" s="103"/>
      <c r="G664" s="104"/>
      <c r="H664" s="32"/>
      <c r="I664" s="27" t="str">
        <f>IF($D664="", "", IFERROR(INDEX('Categories &amp; Budgets'!$K$11:$K$40, MATCH($D664, 'Categories &amp; Budgets'!$B$11:$B$40, 0)), ""))</f>
        <v/>
      </c>
      <c r="J664" s="32"/>
      <c r="K664" s="30" t="str">
        <f>IF($D664="", "", IFERROR(INDEX('Categories &amp; Budgets'!$C$11:$C$40, MATCH($D664, 'Categories &amp; Budgets'!$B$11:$B$40, 0)), ""))</f>
        <v/>
      </c>
      <c r="L664" s="32"/>
      <c r="S664" s="7" t="str">
        <f t="shared" si="21"/>
        <v/>
      </c>
      <c r="U664" s="7" t="str">
        <f t="shared" si="22"/>
        <v/>
      </c>
      <c r="X664" s="79"/>
      <c r="Z664" s="7" t="str">
        <f>IF($D664="", "", COUNTIF('Categories &amp; Budgets'!$B$11:$B$40, $D664))</f>
        <v/>
      </c>
    </row>
    <row r="665" spans="1:26" x14ac:dyDescent="0.25">
      <c r="A665" s="32"/>
      <c r="B665" s="102"/>
      <c r="C665" s="103"/>
      <c r="D665" s="103"/>
      <c r="E665" s="103"/>
      <c r="F665" s="103"/>
      <c r="G665" s="104"/>
      <c r="H665" s="32"/>
      <c r="I665" s="27" t="str">
        <f>IF($D665="", "", IFERROR(INDEX('Categories &amp; Budgets'!$K$11:$K$40, MATCH($D665, 'Categories &amp; Budgets'!$B$11:$B$40, 0)), ""))</f>
        <v/>
      </c>
      <c r="J665" s="32"/>
      <c r="K665" s="30" t="str">
        <f>IF($D665="", "", IFERROR(INDEX('Categories &amp; Budgets'!$C$11:$C$40, MATCH($D665, 'Categories &amp; Budgets'!$B$11:$B$40, 0)), ""))</f>
        <v/>
      </c>
      <c r="L665" s="32"/>
      <c r="S665" s="7" t="str">
        <f t="shared" si="21"/>
        <v/>
      </c>
      <c r="U665" s="7" t="str">
        <f t="shared" si="22"/>
        <v/>
      </c>
      <c r="X665" s="79"/>
      <c r="Z665" s="7" t="str">
        <f>IF($D665="", "", COUNTIF('Categories &amp; Budgets'!$B$11:$B$40, $D665))</f>
        <v/>
      </c>
    </row>
    <row r="666" spans="1:26" x14ac:dyDescent="0.25">
      <c r="A666" s="32"/>
      <c r="B666" s="102"/>
      <c r="C666" s="103"/>
      <c r="D666" s="103"/>
      <c r="E666" s="103"/>
      <c r="F666" s="103"/>
      <c r="G666" s="104"/>
      <c r="H666" s="32"/>
      <c r="I666" s="27" t="str">
        <f>IF($D666="", "", IFERROR(INDEX('Categories &amp; Budgets'!$K$11:$K$40, MATCH($D666, 'Categories &amp; Budgets'!$B$11:$B$40, 0)), ""))</f>
        <v/>
      </c>
      <c r="J666" s="32"/>
      <c r="K666" s="30" t="str">
        <f>IF($D666="", "", IFERROR(INDEX('Categories &amp; Budgets'!$C$11:$C$40, MATCH($D666, 'Categories &amp; Budgets'!$B$11:$B$40, 0)), ""))</f>
        <v/>
      </c>
      <c r="L666" s="32"/>
      <c r="S666" s="7" t="str">
        <f t="shared" si="21"/>
        <v/>
      </c>
      <c r="U666" s="7" t="str">
        <f t="shared" si="22"/>
        <v/>
      </c>
      <c r="X666" s="79"/>
      <c r="Z666" s="7" t="str">
        <f>IF($D666="", "", COUNTIF('Categories &amp; Budgets'!$B$11:$B$40, $D666))</f>
        <v/>
      </c>
    </row>
    <row r="667" spans="1:26" x14ac:dyDescent="0.25">
      <c r="A667" s="32"/>
      <c r="B667" s="102"/>
      <c r="C667" s="103"/>
      <c r="D667" s="103"/>
      <c r="E667" s="103"/>
      <c r="F667" s="103"/>
      <c r="G667" s="104"/>
      <c r="H667" s="32"/>
      <c r="I667" s="27" t="str">
        <f>IF($D667="", "", IFERROR(INDEX('Categories &amp; Budgets'!$K$11:$K$40, MATCH($D667, 'Categories &amp; Budgets'!$B$11:$B$40, 0)), ""))</f>
        <v/>
      </c>
      <c r="J667" s="32"/>
      <c r="K667" s="30" t="str">
        <f>IF($D667="", "", IFERROR(INDEX('Categories &amp; Budgets'!$C$11:$C$40, MATCH($D667, 'Categories &amp; Budgets'!$B$11:$B$40, 0)), ""))</f>
        <v/>
      </c>
      <c r="L667" s="32"/>
      <c r="S667" s="7" t="str">
        <f t="shared" si="21"/>
        <v/>
      </c>
      <c r="U667" s="7" t="str">
        <f t="shared" si="22"/>
        <v/>
      </c>
      <c r="X667" s="79"/>
      <c r="Z667" s="7" t="str">
        <f>IF($D667="", "", COUNTIF('Categories &amp; Budgets'!$B$11:$B$40, $D667))</f>
        <v/>
      </c>
    </row>
    <row r="668" spans="1:26" x14ac:dyDescent="0.25">
      <c r="A668" s="32"/>
      <c r="B668" s="102"/>
      <c r="C668" s="103"/>
      <c r="D668" s="103"/>
      <c r="E668" s="103"/>
      <c r="F668" s="103"/>
      <c r="G668" s="104"/>
      <c r="H668" s="32"/>
      <c r="I668" s="27" t="str">
        <f>IF($D668="", "", IFERROR(INDEX('Categories &amp; Budgets'!$K$11:$K$40, MATCH($D668, 'Categories &amp; Budgets'!$B$11:$B$40, 0)), ""))</f>
        <v/>
      </c>
      <c r="J668" s="32"/>
      <c r="K668" s="30" t="str">
        <f>IF($D668="", "", IFERROR(INDEX('Categories &amp; Budgets'!$C$11:$C$40, MATCH($D668, 'Categories &amp; Budgets'!$B$11:$B$40, 0)), ""))</f>
        <v/>
      </c>
      <c r="L668" s="32"/>
      <c r="S668" s="7" t="str">
        <f t="shared" si="21"/>
        <v/>
      </c>
      <c r="U668" s="7" t="str">
        <f t="shared" si="22"/>
        <v/>
      </c>
      <c r="X668" s="79"/>
      <c r="Z668" s="7" t="str">
        <f>IF($D668="", "", COUNTIF('Categories &amp; Budgets'!$B$11:$B$40, $D668))</f>
        <v/>
      </c>
    </row>
    <row r="669" spans="1:26" x14ac:dyDescent="0.25">
      <c r="A669" s="32"/>
      <c r="B669" s="102"/>
      <c r="C669" s="103"/>
      <c r="D669" s="103"/>
      <c r="E669" s="103"/>
      <c r="F669" s="103"/>
      <c r="G669" s="104"/>
      <c r="H669" s="32"/>
      <c r="I669" s="27" t="str">
        <f>IF($D669="", "", IFERROR(INDEX('Categories &amp; Budgets'!$K$11:$K$40, MATCH($D669, 'Categories &amp; Budgets'!$B$11:$B$40, 0)), ""))</f>
        <v/>
      </c>
      <c r="J669" s="32"/>
      <c r="K669" s="30" t="str">
        <f>IF($D669="", "", IFERROR(INDEX('Categories &amp; Budgets'!$C$11:$C$40, MATCH($D669, 'Categories &amp; Budgets'!$B$11:$B$40, 0)), ""))</f>
        <v/>
      </c>
      <c r="L669" s="32"/>
      <c r="S669" s="7" t="str">
        <f t="shared" si="21"/>
        <v/>
      </c>
      <c r="U669" s="7" t="str">
        <f t="shared" si="22"/>
        <v/>
      </c>
      <c r="X669" s="79"/>
      <c r="Z669" s="7" t="str">
        <f>IF($D669="", "", COUNTIF('Categories &amp; Budgets'!$B$11:$B$40, $D669))</f>
        <v/>
      </c>
    </row>
    <row r="670" spans="1:26" x14ac:dyDescent="0.25">
      <c r="A670" s="32"/>
      <c r="B670" s="102"/>
      <c r="C670" s="103"/>
      <c r="D670" s="103"/>
      <c r="E670" s="103"/>
      <c r="F670" s="103"/>
      <c r="G670" s="104"/>
      <c r="H670" s="32"/>
      <c r="I670" s="27" t="str">
        <f>IF($D670="", "", IFERROR(INDEX('Categories &amp; Budgets'!$K$11:$K$40, MATCH($D670, 'Categories &amp; Budgets'!$B$11:$B$40, 0)), ""))</f>
        <v/>
      </c>
      <c r="J670" s="32"/>
      <c r="K670" s="30" t="str">
        <f>IF($D670="", "", IFERROR(INDEX('Categories &amp; Budgets'!$C$11:$C$40, MATCH($D670, 'Categories &amp; Budgets'!$B$11:$B$40, 0)), ""))</f>
        <v/>
      </c>
      <c r="L670" s="32"/>
      <c r="S670" s="7" t="str">
        <f t="shared" si="21"/>
        <v/>
      </c>
      <c r="U670" s="7" t="str">
        <f t="shared" si="22"/>
        <v/>
      </c>
      <c r="X670" s="79"/>
      <c r="Z670" s="7" t="str">
        <f>IF($D670="", "", COUNTIF('Categories &amp; Budgets'!$B$11:$B$40, $D670))</f>
        <v/>
      </c>
    </row>
    <row r="671" spans="1:26" x14ac:dyDescent="0.25">
      <c r="A671" s="32"/>
      <c r="B671" s="102"/>
      <c r="C671" s="103"/>
      <c r="D671" s="103"/>
      <c r="E671" s="103"/>
      <c r="F671" s="103"/>
      <c r="G671" s="104"/>
      <c r="H671" s="32"/>
      <c r="I671" s="27" t="str">
        <f>IF($D671="", "", IFERROR(INDEX('Categories &amp; Budgets'!$K$11:$K$40, MATCH($D671, 'Categories &amp; Budgets'!$B$11:$B$40, 0)), ""))</f>
        <v/>
      </c>
      <c r="J671" s="32"/>
      <c r="K671" s="30" t="str">
        <f>IF($D671="", "", IFERROR(INDEX('Categories &amp; Budgets'!$C$11:$C$40, MATCH($D671, 'Categories &amp; Budgets'!$B$11:$B$40, 0)), ""))</f>
        <v/>
      </c>
      <c r="L671" s="32"/>
      <c r="S671" s="7" t="str">
        <f t="shared" si="21"/>
        <v/>
      </c>
      <c r="U671" s="7" t="str">
        <f t="shared" si="22"/>
        <v/>
      </c>
      <c r="X671" s="79"/>
      <c r="Z671" s="7" t="str">
        <f>IF($D671="", "", COUNTIF('Categories &amp; Budgets'!$B$11:$B$40, $D671))</f>
        <v/>
      </c>
    </row>
    <row r="672" spans="1:26" x14ac:dyDescent="0.25">
      <c r="A672" s="32"/>
      <c r="B672" s="102"/>
      <c r="C672" s="103"/>
      <c r="D672" s="103"/>
      <c r="E672" s="103"/>
      <c r="F672" s="103"/>
      <c r="G672" s="104"/>
      <c r="H672" s="32"/>
      <c r="I672" s="27" t="str">
        <f>IF($D672="", "", IFERROR(INDEX('Categories &amp; Budgets'!$K$11:$K$40, MATCH($D672, 'Categories &amp; Budgets'!$B$11:$B$40, 0)), ""))</f>
        <v/>
      </c>
      <c r="J672" s="32"/>
      <c r="K672" s="30" t="str">
        <f>IF($D672="", "", IFERROR(INDEX('Categories &amp; Budgets'!$C$11:$C$40, MATCH($D672, 'Categories &amp; Budgets'!$B$11:$B$40, 0)), ""))</f>
        <v/>
      </c>
      <c r="L672" s="32"/>
      <c r="S672" s="7" t="str">
        <f t="shared" si="21"/>
        <v/>
      </c>
      <c r="U672" s="7" t="str">
        <f t="shared" si="22"/>
        <v/>
      </c>
      <c r="X672" s="79"/>
      <c r="Z672" s="7" t="str">
        <f>IF($D672="", "", COUNTIF('Categories &amp; Budgets'!$B$11:$B$40, $D672))</f>
        <v/>
      </c>
    </row>
    <row r="673" spans="1:26" x14ac:dyDescent="0.25">
      <c r="A673" s="32"/>
      <c r="B673" s="102"/>
      <c r="C673" s="103"/>
      <c r="D673" s="103"/>
      <c r="E673" s="103"/>
      <c r="F673" s="103"/>
      <c r="G673" s="104"/>
      <c r="H673" s="32"/>
      <c r="I673" s="27" t="str">
        <f>IF($D673="", "", IFERROR(INDEX('Categories &amp; Budgets'!$K$11:$K$40, MATCH($D673, 'Categories &amp; Budgets'!$B$11:$B$40, 0)), ""))</f>
        <v/>
      </c>
      <c r="J673" s="32"/>
      <c r="K673" s="30" t="str">
        <f>IF($D673="", "", IFERROR(INDEX('Categories &amp; Budgets'!$C$11:$C$40, MATCH($D673, 'Categories &amp; Budgets'!$B$11:$B$40, 0)), ""))</f>
        <v/>
      </c>
      <c r="L673" s="32"/>
      <c r="S673" s="7" t="str">
        <f t="shared" si="21"/>
        <v/>
      </c>
      <c r="U673" s="7" t="str">
        <f t="shared" si="22"/>
        <v/>
      </c>
      <c r="X673" s="79"/>
      <c r="Z673" s="7" t="str">
        <f>IF($D673="", "", COUNTIF('Categories &amp; Budgets'!$B$11:$B$40, $D673))</f>
        <v/>
      </c>
    </row>
    <row r="674" spans="1:26" x14ac:dyDescent="0.25">
      <c r="A674" s="32"/>
      <c r="B674" s="102"/>
      <c r="C674" s="103"/>
      <c r="D674" s="103"/>
      <c r="E674" s="103"/>
      <c r="F674" s="103"/>
      <c r="G674" s="104"/>
      <c r="H674" s="32"/>
      <c r="I674" s="27" t="str">
        <f>IF($D674="", "", IFERROR(INDEX('Categories &amp; Budgets'!$K$11:$K$40, MATCH($D674, 'Categories &amp; Budgets'!$B$11:$B$40, 0)), ""))</f>
        <v/>
      </c>
      <c r="J674" s="32"/>
      <c r="K674" s="30" t="str">
        <f>IF($D674="", "", IFERROR(INDEX('Categories &amp; Budgets'!$C$11:$C$40, MATCH($D674, 'Categories &amp; Budgets'!$B$11:$B$40, 0)), ""))</f>
        <v/>
      </c>
      <c r="L674" s="32"/>
      <c r="S674" s="7" t="str">
        <f t="shared" si="21"/>
        <v/>
      </c>
      <c r="U674" s="7" t="str">
        <f t="shared" si="22"/>
        <v/>
      </c>
      <c r="X674" s="79"/>
      <c r="Z674" s="7" t="str">
        <f>IF($D674="", "", COUNTIF('Categories &amp; Budgets'!$B$11:$B$40, $D674))</f>
        <v/>
      </c>
    </row>
    <row r="675" spans="1:26" x14ac:dyDescent="0.25">
      <c r="A675" s="32"/>
      <c r="B675" s="102"/>
      <c r="C675" s="103"/>
      <c r="D675" s="103"/>
      <c r="E675" s="103"/>
      <c r="F675" s="103"/>
      <c r="G675" s="104"/>
      <c r="H675" s="32"/>
      <c r="I675" s="27" t="str">
        <f>IF($D675="", "", IFERROR(INDEX('Categories &amp; Budgets'!$K$11:$K$40, MATCH($D675, 'Categories &amp; Budgets'!$B$11:$B$40, 0)), ""))</f>
        <v/>
      </c>
      <c r="J675" s="32"/>
      <c r="K675" s="30" t="str">
        <f>IF($D675="", "", IFERROR(INDEX('Categories &amp; Budgets'!$C$11:$C$40, MATCH($D675, 'Categories &amp; Budgets'!$B$11:$B$40, 0)), ""))</f>
        <v/>
      </c>
      <c r="L675" s="32"/>
      <c r="S675" s="7" t="str">
        <f t="shared" si="21"/>
        <v/>
      </c>
      <c r="U675" s="7" t="str">
        <f t="shared" si="22"/>
        <v/>
      </c>
      <c r="X675" s="79"/>
      <c r="Z675" s="7" t="str">
        <f>IF($D675="", "", COUNTIF('Categories &amp; Budgets'!$B$11:$B$40, $D675))</f>
        <v/>
      </c>
    </row>
    <row r="676" spans="1:26" x14ac:dyDescent="0.25">
      <c r="A676" s="32"/>
      <c r="B676" s="102"/>
      <c r="C676" s="103"/>
      <c r="D676" s="103"/>
      <c r="E676" s="103"/>
      <c r="F676" s="103"/>
      <c r="G676" s="104"/>
      <c r="H676" s="32"/>
      <c r="I676" s="27" t="str">
        <f>IF($D676="", "", IFERROR(INDEX('Categories &amp; Budgets'!$K$11:$K$40, MATCH($D676, 'Categories &amp; Budgets'!$B$11:$B$40, 0)), ""))</f>
        <v/>
      </c>
      <c r="J676" s="32"/>
      <c r="K676" s="30" t="str">
        <f>IF($D676="", "", IFERROR(INDEX('Categories &amp; Budgets'!$C$11:$C$40, MATCH($D676, 'Categories &amp; Budgets'!$B$11:$B$40, 0)), ""))</f>
        <v/>
      </c>
      <c r="L676" s="32"/>
      <c r="S676" s="7" t="str">
        <f t="shared" si="21"/>
        <v/>
      </c>
      <c r="U676" s="7" t="str">
        <f t="shared" si="22"/>
        <v/>
      </c>
      <c r="X676" s="79"/>
      <c r="Z676" s="7" t="str">
        <f>IF($D676="", "", COUNTIF('Categories &amp; Budgets'!$B$11:$B$40, $D676))</f>
        <v/>
      </c>
    </row>
    <row r="677" spans="1:26" x14ac:dyDescent="0.25">
      <c r="A677" s="32"/>
      <c r="B677" s="102"/>
      <c r="C677" s="103"/>
      <c r="D677" s="103"/>
      <c r="E677" s="103"/>
      <c r="F677" s="103"/>
      <c r="G677" s="104"/>
      <c r="H677" s="32"/>
      <c r="I677" s="27" t="str">
        <f>IF($D677="", "", IFERROR(INDEX('Categories &amp; Budgets'!$K$11:$K$40, MATCH($D677, 'Categories &amp; Budgets'!$B$11:$B$40, 0)), ""))</f>
        <v/>
      </c>
      <c r="J677" s="32"/>
      <c r="K677" s="30" t="str">
        <f>IF($D677="", "", IFERROR(INDEX('Categories &amp; Budgets'!$C$11:$C$40, MATCH($D677, 'Categories &amp; Budgets'!$B$11:$B$40, 0)), ""))</f>
        <v/>
      </c>
      <c r="L677" s="32"/>
      <c r="S677" s="7" t="str">
        <f t="shared" si="21"/>
        <v/>
      </c>
      <c r="U677" s="7" t="str">
        <f t="shared" si="22"/>
        <v/>
      </c>
      <c r="X677" s="79"/>
      <c r="Z677" s="7" t="str">
        <f>IF($D677="", "", COUNTIF('Categories &amp; Budgets'!$B$11:$B$40, $D677))</f>
        <v/>
      </c>
    </row>
    <row r="678" spans="1:26" x14ac:dyDescent="0.25">
      <c r="A678" s="32"/>
      <c r="B678" s="102"/>
      <c r="C678" s="103"/>
      <c r="D678" s="103"/>
      <c r="E678" s="103"/>
      <c r="F678" s="103"/>
      <c r="G678" s="104"/>
      <c r="H678" s="32"/>
      <c r="I678" s="27" t="str">
        <f>IF($D678="", "", IFERROR(INDEX('Categories &amp; Budgets'!$K$11:$K$40, MATCH($D678, 'Categories &amp; Budgets'!$B$11:$B$40, 0)), ""))</f>
        <v/>
      </c>
      <c r="J678" s="32"/>
      <c r="K678" s="30" t="str">
        <f>IF($D678="", "", IFERROR(INDEX('Categories &amp; Budgets'!$C$11:$C$40, MATCH($D678, 'Categories &amp; Budgets'!$B$11:$B$40, 0)), ""))</f>
        <v/>
      </c>
      <c r="L678" s="32"/>
      <c r="S678" s="7" t="str">
        <f t="shared" si="21"/>
        <v/>
      </c>
      <c r="U678" s="7" t="str">
        <f t="shared" si="22"/>
        <v/>
      </c>
      <c r="X678" s="79"/>
      <c r="Z678" s="7" t="str">
        <f>IF($D678="", "", COUNTIF('Categories &amp; Budgets'!$B$11:$B$40, $D678))</f>
        <v/>
      </c>
    </row>
    <row r="679" spans="1:26" x14ac:dyDescent="0.25">
      <c r="A679" s="32"/>
      <c r="B679" s="102"/>
      <c r="C679" s="103"/>
      <c r="D679" s="103"/>
      <c r="E679" s="103"/>
      <c r="F679" s="103"/>
      <c r="G679" s="104"/>
      <c r="H679" s="32"/>
      <c r="I679" s="27" t="str">
        <f>IF($D679="", "", IFERROR(INDEX('Categories &amp; Budgets'!$K$11:$K$40, MATCH($D679, 'Categories &amp; Budgets'!$B$11:$B$40, 0)), ""))</f>
        <v/>
      </c>
      <c r="J679" s="32"/>
      <c r="K679" s="30" t="str">
        <f>IF($D679="", "", IFERROR(INDEX('Categories &amp; Budgets'!$C$11:$C$40, MATCH($D679, 'Categories &amp; Budgets'!$B$11:$B$40, 0)), ""))</f>
        <v/>
      </c>
      <c r="L679" s="32"/>
      <c r="S679" s="7" t="str">
        <f t="shared" si="21"/>
        <v/>
      </c>
      <c r="U679" s="7" t="str">
        <f t="shared" si="22"/>
        <v/>
      </c>
      <c r="X679" s="79"/>
      <c r="Z679" s="7" t="str">
        <f>IF($D679="", "", COUNTIF('Categories &amp; Budgets'!$B$11:$B$40, $D679))</f>
        <v/>
      </c>
    </row>
    <row r="680" spans="1:26" x14ac:dyDescent="0.25">
      <c r="A680" s="32"/>
      <c r="B680" s="102"/>
      <c r="C680" s="103"/>
      <c r="D680" s="103"/>
      <c r="E680" s="103"/>
      <c r="F680" s="103"/>
      <c r="G680" s="104"/>
      <c r="H680" s="32"/>
      <c r="I680" s="27" t="str">
        <f>IF($D680="", "", IFERROR(INDEX('Categories &amp; Budgets'!$K$11:$K$40, MATCH($D680, 'Categories &amp; Budgets'!$B$11:$B$40, 0)), ""))</f>
        <v/>
      </c>
      <c r="J680" s="32"/>
      <c r="K680" s="30" t="str">
        <f>IF($D680="", "", IFERROR(INDEX('Categories &amp; Budgets'!$C$11:$C$40, MATCH($D680, 'Categories &amp; Budgets'!$B$11:$B$40, 0)), ""))</f>
        <v/>
      </c>
      <c r="L680" s="32"/>
      <c r="S680" s="7" t="str">
        <f t="shared" si="21"/>
        <v/>
      </c>
      <c r="U680" s="7" t="str">
        <f t="shared" si="22"/>
        <v/>
      </c>
      <c r="X680" s="79"/>
      <c r="Z680" s="7" t="str">
        <f>IF($D680="", "", COUNTIF('Categories &amp; Budgets'!$B$11:$B$40, $D680))</f>
        <v/>
      </c>
    </row>
    <row r="681" spans="1:26" x14ac:dyDescent="0.25">
      <c r="A681" s="32"/>
      <c r="B681" s="102"/>
      <c r="C681" s="103"/>
      <c r="D681" s="103"/>
      <c r="E681" s="103"/>
      <c r="F681" s="103"/>
      <c r="G681" s="104"/>
      <c r="H681" s="32"/>
      <c r="I681" s="27" t="str">
        <f>IF($D681="", "", IFERROR(INDEX('Categories &amp; Budgets'!$K$11:$K$40, MATCH($D681, 'Categories &amp; Budgets'!$B$11:$B$40, 0)), ""))</f>
        <v/>
      </c>
      <c r="J681" s="32"/>
      <c r="K681" s="30" t="str">
        <f>IF($D681="", "", IFERROR(INDEX('Categories &amp; Budgets'!$C$11:$C$40, MATCH($D681, 'Categories &amp; Budgets'!$B$11:$B$40, 0)), ""))</f>
        <v/>
      </c>
      <c r="L681" s="32"/>
      <c r="S681" s="7" t="str">
        <f t="shared" si="21"/>
        <v/>
      </c>
      <c r="U681" s="7" t="str">
        <f t="shared" si="22"/>
        <v/>
      </c>
      <c r="X681" s="79"/>
      <c r="Z681" s="7" t="str">
        <f>IF($D681="", "", COUNTIF('Categories &amp; Budgets'!$B$11:$B$40, $D681))</f>
        <v/>
      </c>
    </row>
    <row r="682" spans="1:26" x14ac:dyDescent="0.25">
      <c r="A682" s="32"/>
      <c r="B682" s="102"/>
      <c r="C682" s="103"/>
      <c r="D682" s="103"/>
      <c r="E682" s="103"/>
      <c r="F682" s="103"/>
      <c r="G682" s="104"/>
      <c r="H682" s="32"/>
      <c r="I682" s="27" t="str">
        <f>IF($D682="", "", IFERROR(INDEX('Categories &amp; Budgets'!$K$11:$K$40, MATCH($D682, 'Categories &amp; Budgets'!$B$11:$B$40, 0)), ""))</f>
        <v/>
      </c>
      <c r="J682" s="32"/>
      <c r="K682" s="30" t="str">
        <f>IF($D682="", "", IFERROR(INDEX('Categories &amp; Budgets'!$C$11:$C$40, MATCH($D682, 'Categories &amp; Budgets'!$B$11:$B$40, 0)), ""))</f>
        <v/>
      </c>
      <c r="L682" s="32"/>
      <c r="S682" s="7" t="str">
        <f t="shared" si="21"/>
        <v/>
      </c>
      <c r="U682" s="7" t="str">
        <f t="shared" si="22"/>
        <v/>
      </c>
      <c r="X682" s="79"/>
      <c r="Z682" s="7" t="str">
        <f>IF($D682="", "", COUNTIF('Categories &amp; Budgets'!$B$11:$B$40, $D682))</f>
        <v/>
      </c>
    </row>
    <row r="683" spans="1:26" x14ac:dyDescent="0.25">
      <c r="A683" s="32"/>
      <c r="B683" s="102"/>
      <c r="C683" s="103"/>
      <c r="D683" s="103"/>
      <c r="E683" s="103"/>
      <c r="F683" s="103"/>
      <c r="G683" s="104"/>
      <c r="H683" s="32"/>
      <c r="I683" s="27" t="str">
        <f>IF($D683="", "", IFERROR(INDEX('Categories &amp; Budgets'!$K$11:$K$40, MATCH($D683, 'Categories &amp; Budgets'!$B$11:$B$40, 0)), ""))</f>
        <v/>
      </c>
      <c r="J683" s="32"/>
      <c r="K683" s="30" t="str">
        <f>IF($D683="", "", IFERROR(INDEX('Categories &amp; Budgets'!$C$11:$C$40, MATCH($D683, 'Categories &amp; Budgets'!$B$11:$B$40, 0)), ""))</f>
        <v/>
      </c>
      <c r="L683" s="32"/>
      <c r="S683" s="7" t="str">
        <f t="shared" si="21"/>
        <v/>
      </c>
      <c r="U683" s="7" t="str">
        <f t="shared" si="22"/>
        <v/>
      </c>
      <c r="X683" s="79"/>
      <c r="Z683" s="7" t="str">
        <f>IF($D683="", "", COUNTIF('Categories &amp; Budgets'!$B$11:$B$40, $D683))</f>
        <v/>
      </c>
    </row>
    <row r="684" spans="1:26" x14ac:dyDescent="0.25">
      <c r="A684" s="32"/>
      <c r="B684" s="102"/>
      <c r="C684" s="103"/>
      <c r="D684" s="103"/>
      <c r="E684" s="103"/>
      <c r="F684" s="103"/>
      <c r="G684" s="104"/>
      <c r="H684" s="32"/>
      <c r="I684" s="27" t="str">
        <f>IF($D684="", "", IFERROR(INDEX('Categories &amp; Budgets'!$K$11:$K$40, MATCH($D684, 'Categories &amp; Budgets'!$B$11:$B$40, 0)), ""))</f>
        <v/>
      </c>
      <c r="J684" s="32"/>
      <c r="K684" s="30" t="str">
        <f>IF($D684="", "", IFERROR(INDEX('Categories &amp; Budgets'!$C$11:$C$40, MATCH($D684, 'Categories &amp; Budgets'!$B$11:$B$40, 0)), ""))</f>
        <v/>
      </c>
      <c r="L684" s="32"/>
      <c r="S684" s="7" t="str">
        <f t="shared" si="21"/>
        <v/>
      </c>
      <c r="U684" s="7" t="str">
        <f t="shared" si="22"/>
        <v/>
      </c>
      <c r="X684" s="79"/>
      <c r="Z684" s="7" t="str">
        <f>IF($D684="", "", COUNTIF('Categories &amp; Budgets'!$B$11:$B$40, $D684))</f>
        <v/>
      </c>
    </row>
    <row r="685" spans="1:26" x14ac:dyDescent="0.25">
      <c r="A685" s="32"/>
      <c r="B685" s="102"/>
      <c r="C685" s="103"/>
      <c r="D685" s="103"/>
      <c r="E685" s="103"/>
      <c r="F685" s="103"/>
      <c r="G685" s="104"/>
      <c r="H685" s="32"/>
      <c r="I685" s="27" t="str">
        <f>IF($D685="", "", IFERROR(INDEX('Categories &amp; Budgets'!$K$11:$K$40, MATCH($D685, 'Categories &amp; Budgets'!$B$11:$B$40, 0)), ""))</f>
        <v/>
      </c>
      <c r="J685" s="32"/>
      <c r="K685" s="30" t="str">
        <f>IF($D685="", "", IFERROR(INDEX('Categories &amp; Budgets'!$C$11:$C$40, MATCH($D685, 'Categories &amp; Budgets'!$B$11:$B$40, 0)), ""))</f>
        <v/>
      </c>
      <c r="L685" s="32"/>
      <c r="S685" s="7" t="str">
        <f t="shared" si="21"/>
        <v/>
      </c>
      <c r="U685" s="7" t="str">
        <f t="shared" si="22"/>
        <v/>
      </c>
      <c r="X685" s="79"/>
      <c r="Z685" s="7" t="str">
        <f>IF($D685="", "", COUNTIF('Categories &amp; Budgets'!$B$11:$B$40, $D685))</f>
        <v/>
      </c>
    </row>
    <row r="686" spans="1:26" x14ac:dyDescent="0.25">
      <c r="A686" s="32"/>
      <c r="B686" s="102"/>
      <c r="C686" s="103"/>
      <c r="D686" s="103"/>
      <c r="E686" s="103"/>
      <c r="F686" s="103"/>
      <c r="G686" s="104"/>
      <c r="H686" s="32"/>
      <c r="I686" s="27" t="str">
        <f>IF($D686="", "", IFERROR(INDEX('Categories &amp; Budgets'!$K$11:$K$40, MATCH($D686, 'Categories &amp; Budgets'!$B$11:$B$40, 0)), ""))</f>
        <v/>
      </c>
      <c r="J686" s="32"/>
      <c r="K686" s="30" t="str">
        <f>IF($D686="", "", IFERROR(INDEX('Categories &amp; Budgets'!$C$11:$C$40, MATCH($D686, 'Categories &amp; Budgets'!$B$11:$B$40, 0)), ""))</f>
        <v/>
      </c>
      <c r="L686" s="32"/>
      <c r="S686" s="7" t="str">
        <f t="shared" si="21"/>
        <v/>
      </c>
      <c r="U686" s="7" t="str">
        <f t="shared" si="22"/>
        <v/>
      </c>
      <c r="X686" s="79"/>
      <c r="Z686" s="7" t="str">
        <f>IF($D686="", "", COUNTIF('Categories &amp; Budgets'!$B$11:$B$40, $D686))</f>
        <v/>
      </c>
    </row>
    <row r="687" spans="1:26" x14ac:dyDescent="0.25">
      <c r="A687" s="32"/>
      <c r="B687" s="102"/>
      <c r="C687" s="103"/>
      <c r="D687" s="103"/>
      <c r="E687" s="103"/>
      <c r="F687" s="103"/>
      <c r="G687" s="104"/>
      <c r="H687" s="32"/>
      <c r="I687" s="27" t="str">
        <f>IF($D687="", "", IFERROR(INDEX('Categories &amp; Budgets'!$K$11:$K$40, MATCH($D687, 'Categories &amp; Budgets'!$B$11:$B$40, 0)), ""))</f>
        <v/>
      </c>
      <c r="J687" s="32"/>
      <c r="K687" s="30" t="str">
        <f>IF($D687="", "", IFERROR(INDEX('Categories &amp; Budgets'!$C$11:$C$40, MATCH($D687, 'Categories &amp; Budgets'!$B$11:$B$40, 0)), ""))</f>
        <v/>
      </c>
      <c r="L687" s="32"/>
      <c r="S687" s="7" t="str">
        <f t="shared" si="21"/>
        <v/>
      </c>
      <c r="U687" s="7" t="str">
        <f t="shared" si="22"/>
        <v/>
      </c>
      <c r="X687" s="79"/>
      <c r="Z687" s="7" t="str">
        <f>IF($D687="", "", COUNTIF('Categories &amp; Budgets'!$B$11:$B$40, $D687))</f>
        <v/>
      </c>
    </row>
    <row r="688" spans="1:26" x14ac:dyDescent="0.25">
      <c r="A688" s="32"/>
      <c r="B688" s="102"/>
      <c r="C688" s="103"/>
      <c r="D688" s="103"/>
      <c r="E688" s="103"/>
      <c r="F688" s="103"/>
      <c r="G688" s="104"/>
      <c r="H688" s="32"/>
      <c r="I688" s="27" t="str">
        <f>IF($D688="", "", IFERROR(INDEX('Categories &amp; Budgets'!$K$11:$K$40, MATCH($D688, 'Categories &amp; Budgets'!$B$11:$B$40, 0)), ""))</f>
        <v/>
      </c>
      <c r="J688" s="32"/>
      <c r="K688" s="30" t="str">
        <f>IF($D688="", "", IFERROR(INDEX('Categories &amp; Budgets'!$C$11:$C$40, MATCH($D688, 'Categories &amp; Budgets'!$B$11:$B$40, 0)), ""))</f>
        <v/>
      </c>
      <c r="L688" s="32"/>
      <c r="S688" s="7" t="str">
        <f t="shared" si="21"/>
        <v/>
      </c>
      <c r="U688" s="7" t="str">
        <f t="shared" si="22"/>
        <v/>
      </c>
      <c r="X688" s="79"/>
      <c r="Z688" s="7" t="str">
        <f>IF($D688="", "", COUNTIF('Categories &amp; Budgets'!$B$11:$B$40, $D688))</f>
        <v/>
      </c>
    </row>
    <row r="689" spans="1:26" x14ac:dyDescent="0.25">
      <c r="A689" s="32"/>
      <c r="B689" s="102"/>
      <c r="C689" s="103"/>
      <c r="D689" s="103"/>
      <c r="E689" s="103"/>
      <c r="F689" s="103"/>
      <c r="G689" s="104"/>
      <c r="H689" s="32"/>
      <c r="I689" s="27" t="str">
        <f>IF($D689="", "", IFERROR(INDEX('Categories &amp; Budgets'!$K$11:$K$40, MATCH($D689, 'Categories &amp; Budgets'!$B$11:$B$40, 0)), ""))</f>
        <v/>
      </c>
      <c r="J689" s="32"/>
      <c r="K689" s="30" t="str">
        <f>IF($D689="", "", IFERROR(INDEX('Categories &amp; Budgets'!$C$11:$C$40, MATCH($D689, 'Categories &amp; Budgets'!$B$11:$B$40, 0)), ""))</f>
        <v/>
      </c>
      <c r="L689" s="32"/>
      <c r="S689" s="7" t="str">
        <f t="shared" si="21"/>
        <v/>
      </c>
      <c r="U689" s="7" t="str">
        <f t="shared" si="22"/>
        <v/>
      </c>
      <c r="X689" s="79"/>
      <c r="Z689" s="7" t="str">
        <f>IF($D689="", "", COUNTIF('Categories &amp; Budgets'!$B$11:$B$40, $D689))</f>
        <v/>
      </c>
    </row>
    <row r="690" spans="1:26" x14ac:dyDescent="0.25">
      <c r="A690" s="32"/>
      <c r="B690" s="102"/>
      <c r="C690" s="103"/>
      <c r="D690" s="103"/>
      <c r="E690" s="103"/>
      <c r="F690" s="103"/>
      <c r="G690" s="104"/>
      <c r="H690" s="32"/>
      <c r="I690" s="27" t="str">
        <f>IF($D690="", "", IFERROR(INDEX('Categories &amp; Budgets'!$K$11:$K$40, MATCH($D690, 'Categories &amp; Budgets'!$B$11:$B$40, 0)), ""))</f>
        <v/>
      </c>
      <c r="J690" s="32"/>
      <c r="K690" s="30" t="str">
        <f>IF($D690="", "", IFERROR(INDEX('Categories &amp; Budgets'!$C$11:$C$40, MATCH($D690, 'Categories &amp; Budgets'!$B$11:$B$40, 0)), ""))</f>
        <v/>
      </c>
      <c r="L690" s="32"/>
      <c r="S690" s="7" t="str">
        <f t="shared" si="21"/>
        <v/>
      </c>
      <c r="U690" s="7" t="str">
        <f t="shared" si="22"/>
        <v/>
      </c>
      <c r="X690" s="79"/>
      <c r="Z690" s="7" t="str">
        <f>IF($D690="", "", COUNTIF('Categories &amp; Budgets'!$B$11:$B$40, $D690))</f>
        <v/>
      </c>
    </row>
    <row r="691" spans="1:26" x14ac:dyDescent="0.25">
      <c r="A691" s="32"/>
      <c r="B691" s="102"/>
      <c r="C691" s="103"/>
      <c r="D691" s="103"/>
      <c r="E691" s="103"/>
      <c r="F691" s="103"/>
      <c r="G691" s="104"/>
      <c r="H691" s="32"/>
      <c r="I691" s="27" t="str">
        <f>IF($D691="", "", IFERROR(INDEX('Categories &amp; Budgets'!$K$11:$K$40, MATCH($D691, 'Categories &amp; Budgets'!$B$11:$B$40, 0)), ""))</f>
        <v/>
      </c>
      <c r="J691" s="32"/>
      <c r="K691" s="30" t="str">
        <f>IF($D691="", "", IFERROR(INDEX('Categories &amp; Budgets'!$C$11:$C$40, MATCH($D691, 'Categories &amp; Budgets'!$B$11:$B$40, 0)), ""))</f>
        <v/>
      </c>
      <c r="L691" s="32"/>
      <c r="S691" s="7" t="str">
        <f t="shared" si="21"/>
        <v/>
      </c>
      <c r="U691" s="7" t="str">
        <f t="shared" si="22"/>
        <v/>
      </c>
      <c r="X691" s="79"/>
      <c r="Z691" s="7" t="str">
        <f>IF($D691="", "", COUNTIF('Categories &amp; Budgets'!$B$11:$B$40, $D691))</f>
        <v/>
      </c>
    </row>
    <row r="692" spans="1:26" x14ac:dyDescent="0.25">
      <c r="A692" s="32"/>
      <c r="B692" s="102"/>
      <c r="C692" s="103"/>
      <c r="D692" s="103"/>
      <c r="E692" s="103"/>
      <c r="F692" s="103"/>
      <c r="G692" s="104"/>
      <c r="H692" s="32"/>
      <c r="I692" s="27" t="str">
        <f>IF($D692="", "", IFERROR(INDEX('Categories &amp; Budgets'!$K$11:$K$40, MATCH($D692, 'Categories &amp; Budgets'!$B$11:$B$40, 0)), ""))</f>
        <v/>
      </c>
      <c r="J692" s="32"/>
      <c r="K692" s="30" t="str">
        <f>IF($D692="", "", IFERROR(INDEX('Categories &amp; Budgets'!$C$11:$C$40, MATCH($D692, 'Categories &amp; Budgets'!$B$11:$B$40, 0)), ""))</f>
        <v/>
      </c>
      <c r="L692" s="32"/>
      <c r="S692" s="7" t="str">
        <f t="shared" si="21"/>
        <v/>
      </c>
      <c r="U692" s="7" t="str">
        <f t="shared" si="22"/>
        <v/>
      </c>
      <c r="X692" s="79"/>
      <c r="Z692" s="7" t="str">
        <f>IF($D692="", "", COUNTIF('Categories &amp; Budgets'!$B$11:$B$40, $D692))</f>
        <v/>
      </c>
    </row>
    <row r="693" spans="1:26" x14ac:dyDescent="0.25">
      <c r="A693" s="32"/>
      <c r="B693" s="102"/>
      <c r="C693" s="103"/>
      <c r="D693" s="103"/>
      <c r="E693" s="103"/>
      <c r="F693" s="103"/>
      <c r="G693" s="104"/>
      <c r="H693" s="32"/>
      <c r="I693" s="27" t="str">
        <f>IF($D693="", "", IFERROR(INDEX('Categories &amp; Budgets'!$K$11:$K$40, MATCH($D693, 'Categories &amp; Budgets'!$B$11:$B$40, 0)), ""))</f>
        <v/>
      </c>
      <c r="J693" s="32"/>
      <c r="K693" s="30" t="str">
        <f>IF($D693="", "", IFERROR(INDEX('Categories &amp; Budgets'!$C$11:$C$40, MATCH($D693, 'Categories &amp; Budgets'!$B$11:$B$40, 0)), ""))</f>
        <v/>
      </c>
      <c r="L693" s="32"/>
      <c r="S693" s="7" t="str">
        <f t="shared" si="21"/>
        <v/>
      </c>
      <c r="U693" s="7" t="str">
        <f t="shared" si="22"/>
        <v/>
      </c>
      <c r="X693" s="79"/>
      <c r="Z693" s="7" t="str">
        <f>IF($D693="", "", COUNTIF('Categories &amp; Budgets'!$B$11:$B$40, $D693))</f>
        <v/>
      </c>
    </row>
    <row r="694" spans="1:26" x14ac:dyDescent="0.25">
      <c r="A694" s="32"/>
      <c r="B694" s="102"/>
      <c r="C694" s="103"/>
      <c r="D694" s="103"/>
      <c r="E694" s="103"/>
      <c r="F694" s="103"/>
      <c r="G694" s="104"/>
      <c r="H694" s="32"/>
      <c r="I694" s="27" t="str">
        <f>IF($D694="", "", IFERROR(INDEX('Categories &amp; Budgets'!$K$11:$K$40, MATCH($D694, 'Categories &amp; Budgets'!$B$11:$B$40, 0)), ""))</f>
        <v/>
      </c>
      <c r="J694" s="32"/>
      <c r="K694" s="30" t="str">
        <f>IF($D694="", "", IFERROR(INDEX('Categories &amp; Budgets'!$C$11:$C$40, MATCH($D694, 'Categories &amp; Budgets'!$B$11:$B$40, 0)), ""))</f>
        <v/>
      </c>
      <c r="L694" s="32"/>
      <c r="S694" s="7" t="str">
        <f t="shared" si="21"/>
        <v/>
      </c>
      <c r="U694" s="7" t="str">
        <f t="shared" si="22"/>
        <v/>
      </c>
      <c r="X694" s="79"/>
      <c r="Z694" s="7" t="str">
        <f>IF($D694="", "", COUNTIF('Categories &amp; Budgets'!$B$11:$B$40, $D694))</f>
        <v/>
      </c>
    </row>
    <row r="695" spans="1:26" x14ac:dyDescent="0.25">
      <c r="A695" s="32"/>
      <c r="B695" s="102"/>
      <c r="C695" s="103"/>
      <c r="D695" s="103"/>
      <c r="E695" s="103"/>
      <c r="F695" s="103"/>
      <c r="G695" s="104"/>
      <c r="H695" s="32"/>
      <c r="I695" s="27" t="str">
        <f>IF($D695="", "", IFERROR(INDEX('Categories &amp; Budgets'!$K$11:$K$40, MATCH($D695, 'Categories &amp; Budgets'!$B$11:$B$40, 0)), ""))</f>
        <v/>
      </c>
      <c r="J695" s="32"/>
      <c r="K695" s="30" t="str">
        <f>IF($D695="", "", IFERROR(INDEX('Categories &amp; Budgets'!$C$11:$C$40, MATCH($D695, 'Categories &amp; Budgets'!$B$11:$B$40, 0)), ""))</f>
        <v/>
      </c>
      <c r="L695" s="32"/>
      <c r="S695" s="7" t="str">
        <f t="shared" si="21"/>
        <v/>
      </c>
      <c r="U695" s="7" t="str">
        <f t="shared" si="22"/>
        <v/>
      </c>
      <c r="X695" s="79"/>
      <c r="Z695" s="7" t="str">
        <f>IF($D695="", "", COUNTIF('Categories &amp; Budgets'!$B$11:$B$40, $D695))</f>
        <v/>
      </c>
    </row>
    <row r="696" spans="1:26" x14ac:dyDescent="0.25">
      <c r="A696" s="32"/>
      <c r="B696" s="102"/>
      <c r="C696" s="103"/>
      <c r="D696" s="103"/>
      <c r="E696" s="103"/>
      <c r="F696" s="103"/>
      <c r="G696" s="104"/>
      <c r="H696" s="32"/>
      <c r="I696" s="27" t="str">
        <f>IF($D696="", "", IFERROR(INDEX('Categories &amp; Budgets'!$K$11:$K$40, MATCH($D696, 'Categories &amp; Budgets'!$B$11:$B$40, 0)), ""))</f>
        <v/>
      </c>
      <c r="J696" s="32"/>
      <c r="K696" s="30" t="str">
        <f>IF($D696="", "", IFERROR(INDEX('Categories &amp; Budgets'!$C$11:$C$40, MATCH($D696, 'Categories &amp; Budgets'!$B$11:$B$40, 0)), ""))</f>
        <v/>
      </c>
      <c r="L696" s="32"/>
      <c r="S696" s="7" t="str">
        <f t="shared" si="21"/>
        <v/>
      </c>
      <c r="U696" s="7" t="str">
        <f t="shared" si="22"/>
        <v/>
      </c>
      <c r="X696" s="79"/>
      <c r="Z696" s="7" t="str">
        <f>IF($D696="", "", COUNTIF('Categories &amp; Budgets'!$B$11:$B$40, $D696))</f>
        <v/>
      </c>
    </row>
    <row r="697" spans="1:26" x14ac:dyDescent="0.25">
      <c r="A697" s="32"/>
      <c r="B697" s="102"/>
      <c r="C697" s="103"/>
      <c r="D697" s="103"/>
      <c r="E697" s="103"/>
      <c r="F697" s="103"/>
      <c r="G697" s="104"/>
      <c r="H697" s="32"/>
      <c r="I697" s="27" t="str">
        <f>IF($D697="", "", IFERROR(INDEX('Categories &amp; Budgets'!$K$11:$K$40, MATCH($D697, 'Categories &amp; Budgets'!$B$11:$B$40, 0)), ""))</f>
        <v/>
      </c>
      <c r="J697" s="32"/>
      <c r="K697" s="30" t="str">
        <f>IF($D697="", "", IFERROR(INDEX('Categories &amp; Budgets'!$C$11:$C$40, MATCH($D697, 'Categories &amp; Budgets'!$B$11:$B$40, 0)), ""))</f>
        <v/>
      </c>
      <c r="L697" s="32"/>
      <c r="S697" s="7" t="str">
        <f t="shared" si="21"/>
        <v/>
      </c>
      <c r="U697" s="7" t="str">
        <f t="shared" si="22"/>
        <v/>
      </c>
      <c r="X697" s="79"/>
      <c r="Z697" s="7" t="str">
        <f>IF($D697="", "", COUNTIF('Categories &amp; Budgets'!$B$11:$B$40, $D697))</f>
        <v/>
      </c>
    </row>
    <row r="698" spans="1:26" x14ac:dyDescent="0.25">
      <c r="A698" s="32"/>
      <c r="B698" s="102"/>
      <c r="C698" s="103"/>
      <c r="D698" s="103"/>
      <c r="E698" s="103"/>
      <c r="F698" s="103"/>
      <c r="G698" s="104"/>
      <c r="H698" s="32"/>
      <c r="I698" s="27" t="str">
        <f>IF($D698="", "", IFERROR(INDEX('Categories &amp; Budgets'!$K$11:$K$40, MATCH($D698, 'Categories &amp; Budgets'!$B$11:$B$40, 0)), ""))</f>
        <v/>
      </c>
      <c r="J698" s="32"/>
      <c r="K698" s="30" t="str">
        <f>IF($D698="", "", IFERROR(INDEX('Categories &amp; Budgets'!$C$11:$C$40, MATCH($D698, 'Categories &amp; Budgets'!$B$11:$B$40, 0)), ""))</f>
        <v/>
      </c>
      <c r="L698" s="32"/>
      <c r="S698" s="7" t="str">
        <f t="shared" si="21"/>
        <v/>
      </c>
      <c r="U698" s="7" t="str">
        <f t="shared" si="22"/>
        <v/>
      </c>
      <c r="X698" s="79"/>
      <c r="Z698" s="7" t="str">
        <f>IF($D698="", "", COUNTIF('Categories &amp; Budgets'!$B$11:$B$40, $D698))</f>
        <v/>
      </c>
    </row>
    <row r="699" spans="1:26" x14ac:dyDescent="0.25">
      <c r="A699" s="32"/>
      <c r="B699" s="102"/>
      <c r="C699" s="103"/>
      <c r="D699" s="103"/>
      <c r="E699" s="103"/>
      <c r="F699" s="103"/>
      <c r="G699" s="104"/>
      <c r="H699" s="32"/>
      <c r="I699" s="27" t="str">
        <f>IF($D699="", "", IFERROR(INDEX('Categories &amp; Budgets'!$K$11:$K$40, MATCH($D699, 'Categories &amp; Budgets'!$B$11:$B$40, 0)), ""))</f>
        <v/>
      </c>
      <c r="J699" s="32"/>
      <c r="K699" s="30" t="str">
        <f>IF($D699="", "", IFERROR(INDEX('Categories &amp; Budgets'!$C$11:$C$40, MATCH($D699, 'Categories &amp; Budgets'!$B$11:$B$40, 0)), ""))</f>
        <v/>
      </c>
      <c r="L699" s="32"/>
      <c r="S699" s="7" t="str">
        <f t="shared" si="21"/>
        <v/>
      </c>
      <c r="U699" s="7" t="str">
        <f t="shared" si="22"/>
        <v/>
      </c>
      <c r="X699" s="79"/>
      <c r="Z699" s="7" t="str">
        <f>IF($D699="", "", COUNTIF('Categories &amp; Budgets'!$B$11:$B$40, $D699))</f>
        <v/>
      </c>
    </row>
    <row r="700" spans="1:26" x14ac:dyDescent="0.25">
      <c r="A700" s="32"/>
      <c r="B700" s="102"/>
      <c r="C700" s="103"/>
      <c r="D700" s="103"/>
      <c r="E700" s="103"/>
      <c r="F700" s="103"/>
      <c r="G700" s="104"/>
      <c r="H700" s="32"/>
      <c r="I700" s="27" t="str">
        <f>IF($D700="", "", IFERROR(INDEX('Categories &amp; Budgets'!$K$11:$K$40, MATCH($D700, 'Categories &amp; Budgets'!$B$11:$B$40, 0)), ""))</f>
        <v/>
      </c>
      <c r="J700" s="32"/>
      <c r="K700" s="30" t="str">
        <f>IF($D700="", "", IFERROR(INDEX('Categories &amp; Budgets'!$C$11:$C$40, MATCH($D700, 'Categories &amp; Budgets'!$B$11:$B$40, 0)), ""))</f>
        <v/>
      </c>
      <c r="L700" s="32"/>
      <c r="S700" s="7" t="str">
        <f t="shared" si="21"/>
        <v/>
      </c>
      <c r="U700" s="7" t="str">
        <f t="shared" si="22"/>
        <v/>
      </c>
      <c r="X700" s="79"/>
      <c r="Z700" s="7" t="str">
        <f>IF($D700="", "", COUNTIF('Categories &amp; Budgets'!$B$11:$B$40, $D700))</f>
        <v/>
      </c>
    </row>
    <row r="701" spans="1:26" x14ac:dyDescent="0.25">
      <c r="A701" s="32"/>
      <c r="B701" s="102"/>
      <c r="C701" s="103"/>
      <c r="D701" s="103"/>
      <c r="E701" s="103"/>
      <c r="F701" s="103"/>
      <c r="G701" s="104"/>
      <c r="H701" s="32"/>
      <c r="I701" s="27" t="str">
        <f>IF($D701="", "", IFERROR(INDEX('Categories &amp; Budgets'!$K$11:$K$40, MATCH($D701, 'Categories &amp; Budgets'!$B$11:$B$40, 0)), ""))</f>
        <v/>
      </c>
      <c r="J701" s="32"/>
      <c r="K701" s="30" t="str">
        <f>IF($D701="", "", IFERROR(INDEX('Categories &amp; Budgets'!$C$11:$C$40, MATCH($D701, 'Categories &amp; Budgets'!$B$11:$B$40, 0)), ""))</f>
        <v/>
      </c>
      <c r="L701" s="32"/>
      <c r="S701" s="7" t="str">
        <f t="shared" si="21"/>
        <v/>
      </c>
      <c r="U701" s="7" t="str">
        <f t="shared" si="22"/>
        <v/>
      </c>
      <c r="X701" s="79"/>
      <c r="Z701" s="7" t="str">
        <f>IF($D701="", "", COUNTIF('Categories &amp; Budgets'!$B$11:$B$40, $D701))</f>
        <v/>
      </c>
    </row>
    <row r="702" spans="1:26" x14ac:dyDescent="0.25">
      <c r="A702" s="32"/>
      <c r="B702" s="102"/>
      <c r="C702" s="103"/>
      <c r="D702" s="103"/>
      <c r="E702" s="103"/>
      <c r="F702" s="103"/>
      <c r="G702" s="104"/>
      <c r="H702" s="32"/>
      <c r="I702" s="27" t="str">
        <f>IF($D702="", "", IFERROR(INDEX('Categories &amp; Budgets'!$K$11:$K$40, MATCH($D702, 'Categories &amp; Budgets'!$B$11:$B$40, 0)), ""))</f>
        <v/>
      </c>
      <c r="J702" s="32"/>
      <c r="K702" s="30" t="str">
        <f>IF($D702="", "", IFERROR(INDEX('Categories &amp; Budgets'!$C$11:$C$40, MATCH($D702, 'Categories &amp; Budgets'!$B$11:$B$40, 0)), ""))</f>
        <v/>
      </c>
      <c r="L702" s="32"/>
      <c r="S702" s="7" t="str">
        <f t="shared" si="21"/>
        <v/>
      </c>
      <c r="U702" s="7" t="str">
        <f t="shared" si="22"/>
        <v/>
      </c>
      <c r="X702" s="79"/>
      <c r="Z702" s="7" t="str">
        <f>IF($D702="", "", COUNTIF('Categories &amp; Budgets'!$B$11:$B$40, $D702))</f>
        <v/>
      </c>
    </row>
    <row r="703" spans="1:26" x14ac:dyDescent="0.25">
      <c r="A703" s="32"/>
      <c r="B703" s="102"/>
      <c r="C703" s="103"/>
      <c r="D703" s="103"/>
      <c r="E703" s="103"/>
      <c r="F703" s="103"/>
      <c r="G703" s="104"/>
      <c r="H703" s="32"/>
      <c r="I703" s="27" t="str">
        <f>IF($D703="", "", IFERROR(INDEX('Categories &amp; Budgets'!$K$11:$K$40, MATCH($D703, 'Categories &amp; Budgets'!$B$11:$B$40, 0)), ""))</f>
        <v/>
      </c>
      <c r="J703" s="32"/>
      <c r="K703" s="30" t="str">
        <f>IF($D703="", "", IFERROR(INDEX('Categories &amp; Budgets'!$C$11:$C$40, MATCH($D703, 'Categories &amp; Budgets'!$B$11:$B$40, 0)), ""))</f>
        <v/>
      </c>
      <c r="L703" s="32"/>
      <c r="S703" s="7" t="str">
        <f t="shared" si="21"/>
        <v/>
      </c>
      <c r="U703" s="7" t="str">
        <f t="shared" si="22"/>
        <v/>
      </c>
      <c r="X703" s="79"/>
      <c r="Z703" s="7" t="str">
        <f>IF($D703="", "", COUNTIF('Categories &amp; Budgets'!$B$11:$B$40, $D703))</f>
        <v/>
      </c>
    </row>
    <row r="704" spans="1:26" x14ac:dyDescent="0.25">
      <c r="A704" s="32"/>
      <c r="B704" s="102"/>
      <c r="C704" s="103"/>
      <c r="D704" s="103"/>
      <c r="E704" s="103"/>
      <c r="F704" s="103"/>
      <c r="G704" s="104"/>
      <c r="H704" s="32"/>
      <c r="I704" s="27" t="str">
        <f>IF($D704="", "", IFERROR(INDEX('Categories &amp; Budgets'!$K$11:$K$40, MATCH($D704, 'Categories &amp; Budgets'!$B$11:$B$40, 0)), ""))</f>
        <v/>
      </c>
      <c r="J704" s="32"/>
      <c r="K704" s="30" t="str">
        <f>IF($D704="", "", IFERROR(INDEX('Categories &amp; Budgets'!$C$11:$C$40, MATCH($D704, 'Categories &amp; Budgets'!$B$11:$B$40, 0)), ""))</f>
        <v/>
      </c>
      <c r="L704" s="32"/>
      <c r="S704" s="7" t="str">
        <f t="shared" si="21"/>
        <v/>
      </c>
      <c r="U704" s="7" t="str">
        <f t="shared" si="22"/>
        <v/>
      </c>
      <c r="X704" s="79"/>
      <c r="Z704" s="7" t="str">
        <f>IF($D704="", "", COUNTIF('Categories &amp; Budgets'!$B$11:$B$40, $D704))</f>
        <v/>
      </c>
    </row>
    <row r="705" spans="1:26" x14ac:dyDescent="0.25">
      <c r="A705" s="32"/>
      <c r="B705" s="102"/>
      <c r="C705" s="103"/>
      <c r="D705" s="103"/>
      <c r="E705" s="103"/>
      <c r="F705" s="103"/>
      <c r="G705" s="104"/>
      <c r="H705" s="32"/>
      <c r="I705" s="27" t="str">
        <f>IF($D705="", "", IFERROR(INDEX('Categories &amp; Budgets'!$K$11:$K$40, MATCH($D705, 'Categories &amp; Budgets'!$B$11:$B$40, 0)), ""))</f>
        <v/>
      </c>
      <c r="J705" s="32"/>
      <c r="K705" s="30" t="str">
        <f>IF($D705="", "", IFERROR(INDEX('Categories &amp; Budgets'!$C$11:$C$40, MATCH($D705, 'Categories &amp; Budgets'!$B$11:$B$40, 0)), ""))</f>
        <v/>
      </c>
      <c r="L705" s="32"/>
      <c r="S705" s="7" t="str">
        <f t="shared" si="21"/>
        <v/>
      </c>
      <c r="U705" s="7" t="str">
        <f t="shared" si="22"/>
        <v/>
      </c>
      <c r="X705" s="79"/>
      <c r="Z705" s="7" t="str">
        <f>IF($D705="", "", COUNTIF('Categories &amp; Budgets'!$B$11:$B$40, $D705))</f>
        <v/>
      </c>
    </row>
    <row r="706" spans="1:26" x14ac:dyDescent="0.25">
      <c r="A706" s="32"/>
      <c r="B706" s="102"/>
      <c r="C706" s="103"/>
      <c r="D706" s="103"/>
      <c r="E706" s="103"/>
      <c r="F706" s="103"/>
      <c r="G706" s="104"/>
      <c r="H706" s="32"/>
      <c r="I706" s="27" t="str">
        <f>IF($D706="", "", IFERROR(INDEX('Categories &amp; Budgets'!$K$11:$K$40, MATCH($D706, 'Categories &amp; Budgets'!$B$11:$B$40, 0)), ""))</f>
        <v/>
      </c>
      <c r="J706" s="32"/>
      <c r="K706" s="30" t="str">
        <f>IF($D706="", "", IFERROR(INDEX('Categories &amp; Budgets'!$C$11:$C$40, MATCH($D706, 'Categories &amp; Budgets'!$B$11:$B$40, 0)), ""))</f>
        <v/>
      </c>
      <c r="L706" s="32"/>
      <c r="S706" s="7" t="str">
        <f t="shared" si="21"/>
        <v/>
      </c>
      <c r="U706" s="7" t="str">
        <f t="shared" si="22"/>
        <v/>
      </c>
      <c r="X706" s="79"/>
      <c r="Z706" s="7" t="str">
        <f>IF($D706="", "", COUNTIF('Categories &amp; Budgets'!$B$11:$B$40, $D706))</f>
        <v/>
      </c>
    </row>
    <row r="707" spans="1:26" x14ac:dyDescent="0.25">
      <c r="A707" s="32"/>
      <c r="B707" s="102"/>
      <c r="C707" s="103"/>
      <c r="D707" s="103"/>
      <c r="E707" s="103"/>
      <c r="F707" s="103"/>
      <c r="G707" s="104"/>
      <c r="H707" s="32"/>
      <c r="I707" s="27" t="str">
        <f>IF($D707="", "", IFERROR(INDEX('Categories &amp; Budgets'!$K$11:$K$40, MATCH($D707, 'Categories &amp; Budgets'!$B$11:$B$40, 0)), ""))</f>
        <v/>
      </c>
      <c r="J707" s="32"/>
      <c r="K707" s="30" t="str">
        <f>IF($D707="", "", IFERROR(INDEX('Categories &amp; Budgets'!$C$11:$C$40, MATCH($D707, 'Categories &amp; Budgets'!$B$11:$B$40, 0)), ""))</f>
        <v/>
      </c>
      <c r="L707" s="32"/>
      <c r="S707" s="7" t="str">
        <f t="shared" si="21"/>
        <v/>
      </c>
      <c r="U707" s="7" t="str">
        <f t="shared" si="22"/>
        <v/>
      </c>
      <c r="X707" s="79"/>
      <c r="Z707" s="7" t="str">
        <f>IF($D707="", "", COUNTIF('Categories &amp; Budgets'!$B$11:$B$40, $D707))</f>
        <v/>
      </c>
    </row>
    <row r="708" spans="1:26" x14ac:dyDescent="0.25">
      <c r="A708" s="32"/>
      <c r="B708" s="102"/>
      <c r="C708" s="103"/>
      <c r="D708" s="103"/>
      <c r="E708" s="103"/>
      <c r="F708" s="103"/>
      <c r="G708" s="104"/>
      <c r="H708" s="32"/>
      <c r="I708" s="27" t="str">
        <f>IF($D708="", "", IFERROR(INDEX('Categories &amp; Budgets'!$K$11:$K$40, MATCH($D708, 'Categories &amp; Budgets'!$B$11:$B$40, 0)), ""))</f>
        <v/>
      </c>
      <c r="J708" s="32"/>
      <c r="K708" s="30" t="str">
        <f>IF($D708="", "", IFERROR(INDEX('Categories &amp; Budgets'!$C$11:$C$40, MATCH($D708, 'Categories &amp; Budgets'!$B$11:$B$40, 0)), ""))</f>
        <v/>
      </c>
      <c r="L708" s="32"/>
      <c r="S708" s="7" t="str">
        <f t="shared" si="21"/>
        <v/>
      </c>
      <c r="U708" s="7" t="str">
        <f t="shared" si="22"/>
        <v/>
      </c>
      <c r="X708" s="79"/>
      <c r="Z708" s="7" t="str">
        <f>IF($D708="", "", COUNTIF('Categories &amp; Budgets'!$B$11:$B$40, $D708))</f>
        <v/>
      </c>
    </row>
    <row r="709" spans="1:26" x14ac:dyDescent="0.25">
      <c r="A709" s="32"/>
      <c r="B709" s="102"/>
      <c r="C709" s="103"/>
      <c r="D709" s="103"/>
      <c r="E709" s="103"/>
      <c r="F709" s="103"/>
      <c r="G709" s="104"/>
      <c r="H709" s="32"/>
      <c r="I709" s="27" t="str">
        <f>IF($D709="", "", IFERROR(INDEX('Categories &amp; Budgets'!$K$11:$K$40, MATCH($D709, 'Categories &amp; Budgets'!$B$11:$B$40, 0)), ""))</f>
        <v/>
      </c>
      <c r="J709" s="32"/>
      <c r="K709" s="30" t="str">
        <f>IF($D709="", "", IFERROR(INDEX('Categories &amp; Budgets'!$C$11:$C$40, MATCH($D709, 'Categories &amp; Budgets'!$B$11:$B$40, 0)), ""))</f>
        <v/>
      </c>
      <c r="L709" s="32"/>
      <c r="S709" s="7" t="str">
        <f t="shared" si="21"/>
        <v/>
      </c>
      <c r="U709" s="7" t="str">
        <f t="shared" si="22"/>
        <v/>
      </c>
      <c r="X709" s="79"/>
      <c r="Z709" s="7" t="str">
        <f>IF($D709="", "", COUNTIF('Categories &amp; Budgets'!$B$11:$B$40, $D709))</f>
        <v/>
      </c>
    </row>
    <row r="710" spans="1:26" x14ac:dyDescent="0.25">
      <c r="A710" s="32"/>
      <c r="B710" s="102"/>
      <c r="C710" s="103"/>
      <c r="D710" s="103"/>
      <c r="E710" s="103"/>
      <c r="F710" s="103"/>
      <c r="G710" s="104"/>
      <c r="H710" s="32"/>
      <c r="I710" s="27" t="str">
        <f>IF($D710="", "", IFERROR(INDEX('Categories &amp; Budgets'!$K$11:$K$40, MATCH($D710, 'Categories &amp; Budgets'!$B$11:$B$40, 0)), ""))</f>
        <v/>
      </c>
      <c r="J710" s="32"/>
      <c r="K710" s="30" t="str">
        <f>IF($D710="", "", IFERROR(INDEX('Categories &amp; Budgets'!$C$11:$C$40, MATCH($D710, 'Categories &amp; Budgets'!$B$11:$B$40, 0)), ""))</f>
        <v/>
      </c>
      <c r="L710" s="32"/>
      <c r="S710" s="7" t="str">
        <f t="shared" si="21"/>
        <v/>
      </c>
      <c r="U710" s="7" t="str">
        <f t="shared" si="22"/>
        <v/>
      </c>
      <c r="X710" s="79"/>
      <c r="Z710" s="7" t="str">
        <f>IF($D710="", "", COUNTIF('Categories &amp; Budgets'!$B$11:$B$40, $D710))</f>
        <v/>
      </c>
    </row>
    <row r="711" spans="1:26" x14ac:dyDescent="0.25">
      <c r="A711" s="32"/>
      <c r="B711" s="102"/>
      <c r="C711" s="103"/>
      <c r="D711" s="103"/>
      <c r="E711" s="103"/>
      <c r="F711" s="103"/>
      <c r="G711" s="104"/>
      <c r="H711" s="32"/>
      <c r="I711" s="27" t="str">
        <f>IF($D711="", "", IFERROR(INDEX('Categories &amp; Budgets'!$K$11:$K$40, MATCH($D711, 'Categories &amp; Budgets'!$B$11:$B$40, 0)), ""))</f>
        <v/>
      </c>
      <c r="J711" s="32"/>
      <c r="K711" s="30" t="str">
        <f>IF($D711="", "", IFERROR(INDEX('Categories &amp; Budgets'!$C$11:$C$40, MATCH($D711, 'Categories &amp; Budgets'!$B$11:$B$40, 0)), ""))</f>
        <v/>
      </c>
      <c r="L711" s="32"/>
      <c r="S711" s="7" t="str">
        <f t="shared" si="21"/>
        <v/>
      </c>
      <c r="U711" s="7" t="str">
        <f t="shared" si="22"/>
        <v/>
      </c>
      <c r="X711" s="79"/>
      <c r="Z711" s="7" t="str">
        <f>IF($D711="", "", COUNTIF('Categories &amp; Budgets'!$B$11:$B$40, $D711))</f>
        <v/>
      </c>
    </row>
    <row r="712" spans="1:26" x14ac:dyDescent="0.25">
      <c r="A712" s="32"/>
      <c r="B712" s="102"/>
      <c r="C712" s="103"/>
      <c r="D712" s="103"/>
      <c r="E712" s="103"/>
      <c r="F712" s="103"/>
      <c r="G712" s="104"/>
      <c r="H712" s="32"/>
      <c r="I712" s="27" t="str">
        <f>IF($D712="", "", IFERROR(INDEX('Categories &amp; Budgets'!$K$11:$K$40, MATCH($D712, 'Categories &amp; Budgets'!$B$11:$B$40, 0)), ""))</f>
        <v/>
      </c>
      <c r="J712" s="32"/>
      <c r="K712" s="30" t="str">
        <f>IF($D712="", "", IFERROR(INDEX('Categories &amp; Budgets'!$C$11:$C$40, MATCH($D712, 'Categories &amp; Budgets'!$B$11:$B$40, 0)), ""))</f>
        <v/>
      </c>
      <c r="L712" s="32"/>
      <c r="S712" s="7" t="str">
        <f t="shared" si="21"/>
        <v/>
      </c>
      <c r="U712" s="7" t="str">
        <f t="shared" si="22"/>
        <v/>
      </c>
      <c r="X712" s="79"/>
      <c r="Z712" s="7" t="str">
        <f>IF($D712="", "", COUNTIF('Categories &amp; Budgets'!$B$11:$B$40, $D712))</f>
        <v/>
      </c>
    </row>
    <row r="713" spans="1:26" x14ac:dyDescent="0.25">
      <c r="A713" s="32"/>
      <c r="B713" s="102"/>
      <c r="C713" s="103"/>
      <c r="D713" s="103"/>
      <c r="E713" s="103"/>
      <c r="F713" s="103"/>
      <c r="G713" s="104"/>
      <c r="H713" s="32"/>
      <c r="I713" s="27" t="str">
        <f>IF($D713="", "", IFERROR(INDEX('Categories &amp; Budgets'!$K$11:$K$40, MATCH($D713, 'Categories &amp; Budgets'!$B$11:$B$40, 0)), ""))</f>
        <v/>
      </c>
      <c r="J713" s="32"/>
      <c r="K713" s="30" t="str">
        <f>IF($D713="", "", IFERROR(INDEX('Categories &amp; Budgets'!$C$11:$C$40, MATCH($D713, 'Categories &amp; Budgets'!$B$11:$B$40, 0)), ""))</f>
        <v/>
      </c>
      <c r="L713" s="32"/>
      <c r="S713" s="7" t="str">
        <f t="shared" si="21"/>
        <v/>
      </c>
      <c r="U713" s="7" t="str">
        <f t="shared" si="22"/>
        <v/>
      </c>
      <c r="X713" s="79"/>
      <c r="Z713" s="7" t="str">
        <f>IF($D713="", "", COUNTIF('Categories &amp; Budgets'!$B$11:$B$40, $D713))</f>
        <v/>
      </c>
    </row>
    <row r="714" spans="1:26" x14ac:dyDescent="0.25">
      <c r="A714" s="32"/>
      <c r="B714" s="102"/>
      <c r="C714" s="103"/>
      <c r="D714" s="103"/>
      <c r="E714" s="103"/>
      <c r="F714" s="103"/>
      <c r="G714" s="104"/>
      <c r="H714" s="32"/>
      <c r="I714" s="27" t="str">
        <f>IF($D714="", "", IFERROR(INDEX('Categories &amp; Budgets'!$K$11:$K$40, MATCH($D714, 'Categories &amp; Budgets'!$B$11:$B$40, 0)), ""))</f>
        <v/>
      </c>
      <c r="J714" s="32"/>
      <c r="K714" s="30" t="str">
        <f>IF($D714="", "", IFERROR(INDEX('Categories &amp; Budgets'!$C$11:$C$40, MATCH($D714, 'Categories &amp; Budgets'!$B$11:$B$40, 0)), ""))</f>
        <v/>
      </c>
      <c r="L714" s="32"/>
      <c r="S714" s="7" t="str">
        <f t="shared" si="21"/>
        <v/>
      </c>
      <c r="U714" s="7" t="str">
        <f t="shared" si="22"/>
        <v/>
      </c>
      <c r="X714" s="79"/>
      <c r="Z714" s="7" t="str">
        <f>IF($D714="", "", COUNTIF('Categories &amp; Budgets'!$B$11:$B$40, $D714))</f>
        <v/>
      </c>
    </row>
    <row r="715" spans="1:26" x14ac:dyDescent="0.25">
      <c r="A715" s="32"/>
      <c r="B715" s="102"/>
      <c r="C715" s="103"/>
      <c r="D715" s="103"/>
      <c r="E715" s="103"/>
      <c r="F715" s="103"/>
      <c r="G715" s="104"/>
      <c r="H715" s="32"/>
      <c r="I715" s="27" t="str">
        <f>IF($D715="", "", IFERROR(INDEX('Categories &amp; Budgets'!$K$11:$K$40, MATCH($D715, 'Categories &amp; Budgets'!$B$11:$B$40, 0)), ""))</f>
        <v/>
      </c>
      <c r="J715" s="32"/>
      <c r="K715" s="30" t="str">
        <f>IF($D715="", "", IFERROR(INDEX('Categories &amp; Budgets'!$C$11:$C$40, MATCH($D715, 'Categories &amp; Budgets'!$B$11:$B$40, 0)), ""))</f>
        <v/>
      </c>
      <c r="L715" s="32"/>
      <c r="S715" s="7" t="str">
        <f t="shared" si="21"/>
        <v/>
      </c>
      <c r="U715" s="7" t="str">
        <f t="shared" si="22"/>
        <v/>
      </c>
      <c r="X715" s="79"/>
      <c r="Z715" s="7" t="str">
        <f>IF($D715="", "", COUNTIF('Categories &amp; Budgets'!$B$11:$B$40, $D715))</f>
        <v/>
      </c>
    </row>
    <row r="716" spans="1:26" x14ac:dyDescent="0.25">
      <c r="A716" s="32"/>
      <c r="B716" s="102"/>
      <c r="C716" s="103"/>
      <c r="D716" s="103"/>
      <c r="E716" s="103"/>
      <c r="F716" s="103"/>
      <c r="G716" s="104"/>
      <c r="H716" s="32"/>
      <c r="I716" s="27" t="str">
        <f>IF($D716="", "", IFERROR(INDEX('Categories &amp; Budgets'!$K$11:$K$40, MATCH($D716, 'Categories &amp; Budgets'!$B$11:$B$40, 0)), ""))</f>
        <v/>
      </c>
      <c r="J716" s="32"/>
      <c r="K716" s="30" t="str">
        <f>IF($D716="", "", IFERROR(INDEX('Categories &amp; Budgets'!$C$11:$C$40, MATCH($D716, 'Categories &amp; Budgets'!$B$11:$B$40, 0)), ""))</f>
        <v/>
      </c>
      <c r="L716" s="32"/>
      <c r="S716" s="7" t="str">
        <f t="shared" ref="S716:S779" si="23">IF(COUNTIF($B716:$G716, "")=6, "", "X")</f>
        <v/>
      </c>
      <c r="U716" s="7" t="str">
        <f t="shared" ref="U716:U779" si="24">IF($S716="", "", IF($D716="", "X", ""))</f>
        <v/>
      </c>
      <c r="X716" s="79"/>
      <c r="Z716" s="7" t="str">
        <f>IF($D716="", "", COUNTIF('Categories &amp; Budgets'!$B$11:$B$40, $D716))</f>
        <v/>
      </c>
    </row>
    <row r="717" spans="1:26" x14ac:dyDescent="0.25">
      <c r="A717" s="32"/>
      <c r="B717" s="102"/>
      <c r="C717" s="103"/>
      <c r="D717" s="103"/>
      <c r="E717" s="103"/>
      <c r="F717" s="103"/>
      <c r="G717" s="104"/>
      <c r="H717" s="32"/>
      <c r="I717" s="27" t="str">
        <f>IF($D717="", "", IFERROR(INDEX('Categories &amp; Budgets'!$K$11:$K$40, MATCH($D717, 'Categories &amp; Budgets'!$B$11:$B$40, 0)), ""))</f>
        <v/>
      </c>
      <c r="J717" s="32"/>
      <c r="K717" s="30" t="str">
        <f>IF($D717="", "", IFERROR(INDEX('Categories &amp; Budgets'!$C$11:$C$40, MATCH($D717, 'Categories &amp; Budgets'!$B$11:$B$40, 0)), ""))</f>
        <v/>
      </c>
      <c r="L717" s="32"/>
      <c r="S717" s="7" t="str">
        <f t="shared" si="23"/>
        <v/>
      </c>
      <c r="U717" s="7" t="str">
        <f t="shared" si="24"/>
        <v/>
      </c>
      <c r="X717" s="79"/>
      <c r="Z717" s="7" t="str">
        <f>IF($D717="", "", COUNTIF('Categories &amp; Budgets'!$B$11:$B$40, $D717))</f>
        <v/>
      </c>
    </row>
    <row r="718" spans="1:26" x14ac:dyDescent="0.25">
      <c r="A718" s="32"/>
      <c r="B718" s="102"/>
      <c r="C718" s="103"/>
      <c r="D718" s="103"/>
      <c r="E718" s="103"/>
      <c r="F718" s="103"/>
      <c r="G718" s="104"/>
      <c r="H718" s="32"/>
      <c r="I718" s="27" t="str">
        <f>IF($D718="", "", IFERROR(INDEX('Categories &amp; Budgets'!$K$11:$K$40, MATCH($D718, 'Categories &amp; Budgets'!$B$11:$B$40, 0)), ""))</f>
        <v/>
      </c>
      <c r="J718" s="32"/>
      <c r="K718" s="30" t="str">
        <f>IF($D718="", "", IFERROR(INDEX('Categories &amp; Budgets'!$C$11:$C$40, MATCH($D718, 'Categories &amp; Budgets'!$B$11:$B$40, 0)), ""))</f>
        <v/>
      </c>
      <c r="L718" s="32"/>
      <c r="S718" s="7" t="str">
        <f t="shared" si="23"/>
        <v/>
      </c>
      <c r="U718" s="7" t="str">
        <f t="shared" si="24"/>
        <v/>
      </c>
      <c r="X718" s="79"/>
      <c r="Z718" s="7" t="str">
        <f>IF($D718="", "", COUNTIF('Categories &amp; Budgets'!$B$11:$B$40, $D718))</f>
        <v/>
      </c>
    </row>
    <row r="719" spans="1:26" x14ac:dyDescent="0.25">
      <c r="A719" s="32"/>
      <c r="B719" s="102"/>
      <c r="C719" s="103"/>
      <c r="D719" s="103"/>
      <c r="E719" s="103"/>
      <c r="F719" s="103"/>
      <c r="G719" s="104"/>
      <c r="H719" s="32"/>
      <c r="I719" s="27" t="str">
        <f>IF($D719="", "", IFERROR(INDEX('Categories &amp; Budgets'!$K$11:$K$40, MATCH($D719, 'Categories &amp; Budgets'!$B$11:$B$40, 0)), ""))</f>
        <v/>
      </c>
      <c r="J719" s="32"/>
      <c r="K719" s="30" t="str">
        <f>IF($D719="", "", IFERROR(INDEX('Categories &amp; Budgets'!$C$11:$C$40, MATCH($D719, 'Categories &amp; Budgets'!$B$11:$B$40, 0)), ""))</f>
        <v/>
      </c>
      <c r="L719" s="32"/>
      <c r="S719" s="7" t="str">
        <f t="shared" si="23"/>
        <v/>
      </c>
      <c r="U719" s="7" t="str">
        <f t="shared" si="24"/>
        <v/>
      </c>
      <c r="X719" s="79"/>
      <c r="Z719" s="7" t="str">
        <f>IF($D719="", "", COUNTIF('Categories &amp; Budgets'!$B$11:$B$40, $D719))</f>
        <v/>
      </c>
    </row>
    <row r="720" spans="1:26" x14ac:dyDescent="0.25">
      <c r="A720" s="32"/>
      <c r="B720" s="102"/>
      <c r="C720" s="103"/>
      <c r="D720" s="103"/>
      <c r="E720" s="103"/>
      <c r="F720" s="103"/>
      <c r="G720" s="104"/>
      <c r="H720" s="32"/>
      <c r="I720" s="27" t="str">
        <f>IF($D720="", "", IFERROR(INDEX('Categories &amp; Budgets'!$K$11:$K$40, MATCH($D720, 'Categories &amp; Budgets'!$B$11:$B$40, 0)), ""))</f>
        <v/>
      </c>
      <c r="J720" s="32"/>
      <c r="K720" s="30" t="str">
        <f>IF($D720="", "", IFERROR(INDEX('Categories &amp; Budgets'!$C$11:$C$40, MATCH($D720, 'Categories &amp; Budgets'!$B$11:$B$40, 0)), ""))</f>
        <v/>
      </c>
      <c r="L720" s="32"/>
      <c r="S720" s="7" t="str">
        <f t="shared" si="23"/>
        <v/>
      </c>
      <c r="U720" s="7" t="str">
        <f t="shared" si="24"/>
        <v/>
      </c>
      <c r="X720" s="79"/>
      <c r="Z720" s="7" t="str">
        <f>IF($D720="", "", COUNTIF('Categories &amp; Budgets'!$B$11:$B$40, $D720))</f>
        <v/>
      </c>
    </row>
    <row r="721" spans="1:26" x14ac:dyDescent="0.25">
      <c r="A721" s="32"/>
      <c r="B721" s="102"/>
      <c r="C721" s="103"/>
      <c r="D721" s="103"/>
      <c r="E721" s="103"/>
      <c r="F721" s="103"/>
      <c r="G721" s="104"/>
      <c r="H721" s="32"/>
      <c r="I721" s="27" t="str">
        <f>IF($D721="", "", IFERROR(INDEX('Categories &amp; Budgets'!$K$11:$K$40, MATCH($D721, 'Categories &amp; Budgets'!$B$11:$B$40, 0)), ""))</f>
        <v/>
      </c>
      <c r="J721" s="32"/>
      <c r="K721" s="30" t="str">
        <f>IF($D721="", "", IFERROR(INDEX('Categories &amp; Budgets'!$C$11:$C$40, MATCH($D721, 'Categories &amp; Budgets'!$B$11:$B$40, 0)), ""))</f>
        <v/>
      </c>
      <c r="L721" s="32"/>
      <c r="S721" s="7" t="str">
        <f t="shared" si="23"/>
        <v/>
      </c>
      <c r="U721" s="7" t="str">
        <f t="shared" si="24"/>
        <v/>
      </c>
      <c r="X721" s="79"/>
      <c r="Z721" s="7" t="str">
        <f>IF($D721="", "", COUNTIF('Categories &amp; Budgets'!$B$11:$B$40, $D721))</f>
        <v/>
      </c>
    </row>
    <row r="722" spans="1:26" x14ac:dyDescent="0.25">
      <c r="A722" s="32"/>
      <c r="B722" s="102"/>
      <c r="C722" s="103"/>
      <c r="D722" s="103"/>
      <c r="E722" s="103"/>
      <c r="F722" s="103"/>
      <c r="G722" s="104"/>
      <c r="H722" s="32"/>
      <c r="I722" s="27" t="str">
        <f>IF($D722="", "", IFERROR(INDEX('Categories &amp; Budgets'!$K$11:$K$40, MATCH($D722, 'Categories &amp; Budgets'!$B$11:$B$40, 0)), ""))</f>
        <v/>
      </c>
      <c r="J722" s="32"/>
      <c r="K722" s="30" t="str">
        <f>IF($D722="", "", IFERROR(INDEX('Categories &amp; Budgets'!$C$11:$C$40, MATCH($D722, 'Categories &amp; Budgets'!$B$11:$B$40, 0)), ""))</f>
        <v/>
      </c>
      <c r="L722" s="32"/>
      <c r="S722" s="7" t="str">
        <f t="shared" si="23"/>
        <v/>
      </c>
      <c r="U722" s="7" t="str">
        <f t="shared" si="24"/>
        <v/>
      </c>
      <c r="X722" s="79"/>
      <c r="Z722" s="7" t="str">
        <f>IF($D722="", "", COUNTIF('Categories &amp; Budgets'!$B$11:$B$40, $D722))</f>
        <v/>
      </c>
    </row>
    <row r="723" spans="1:26" x14ac:dyDescent="0.25">
      <c r="A723" s="32"/>
      <c r="B723" s="102"/>
      <c r="C723" s="103"/>
      <c r="D723" s="103"/>
      <c r="E723" s="103"/>
      <c r="F723" s="103"/>
      <c r="G723" s="104"/>
      <c r="H723" s="32"/>
      <c r="I723" s="27" t="str">
        <f>IF($D723="", "", IFERROR(INDEX('Categories &amp; Budgets'!$K$11:$K$40, MATCH($D723, 'Categories &amp; Budgets'!$B$11:$B$40, 0)), ""))</f>
        <v/>
      </c>
      <c r="J723" s="32"/>
      <c r="K723" s="30" t="str">
        <f>IF($D723="", "", IFERROR(INDEX('Categories &amp; Budgets'!$C$11:$C$40, MATCH($D723, 'Categories &amp; Budgets'!$B$11:$B$40, 0)), ""))</f>
        <v/>
      </c>
      <c r="L723" s="32"/>
      <c r="S723" s="7" t="str">
        <f t="shared" si="23"/>
        <v/>
      </c>
      <c r="U723" s="7" t="str">
        <f t="shared" si="24"/>
        <v/>
      </c>
      <c r="X723" s="79"/>
      <c r="Z723" s="7" t="str">
        <f>IF($D723="", "", COUNTIF('Categories &amp; Budgets'!$B$11:$B$40, $D723))</f>
        <v/>
      </c>
    </row>
    <row r="724" spans="1:26" x14ac:dyDescent="0.25">
      <c r="A724" s="32"/>
      <c r="B724" s="102"/>
      <c r="C724" s="103"/>
      <c r="D724" s="103"/>
      <c r="E724" s="103"/>
      <c r="F724" s="103"/>
      <c r="G724" s="104"/>
      <c r="H724" s="32"/>
      <c r="I724" s="27" t="str">
        <f>IF($D724="", "", IFERROR(INDEX('Categories &amp; Budgets'!$K$11:$K$40, MATCH($D724, 'Categories &amp; Budgets'!$B$11:$B$40, 0)), ""))</f>
        <v/>
      </c>
      <c r="J724" s="32"/>
      <c r="K724" s="30" t="str">
        <f>IF($D724="", "", IFERROR(INDEX('Categories &amp; Budgets'!$C$11:$C$40, MATCH($D724, 'Categories &amp; Budgets'!$B$11:$B$40, 0)), ""))</f>
        <v/>
      </c>
      <c r="L724" s="32"/>
      <c r="S724" s="7" t="str">
        <f t="shared" si="23"/>
        <v/>
      </c>
      <c r="U724" s="7" t="str">
        <f t="shared" si="24"/>
        <v/>
      </c>
      <c r="X724" s="79"/>
      <c r="Z724" s="7" t="str">
        <f>IF($D724="", "", COUNTIF('Categories &amp; Budgets'!$B$11:$B$40, $D724))</f>
        <v/>
      </c>
    </row>
    <row r="725" spans="1:26" x14ac:dyDescent="0.25">
      <c r="A725" s="32"/>
      <c r="B725" s="102"/>
      <c r="C725" s="103"/>
      <c r="D725" s="103"/>
      <c r="E725" s="103"/>
      <c r="F725" s="103"/>
      <c r="G725" s="104"/>
      <c r="H725" s="32"/>
      <c r="I725" s="27" t="str">
        <f>IF($D725="", "", IFERROR(INDEX('Categories &amp; Budgets'!$K$11:$K$40, MATCH($D725, 'Categories &amp; Budgets'!$B$11:$B$40, 0)), ""))</f>
        <v/>
      </c>
      <c r="J725" s="32"/>
      <c r="K725" s="30" t="str">
        <f>IF($D725="", "", IFERROR(INDEX('Categories &amp; Budgets'!$C$11:$C$40, MATCH($D725, 'Categories &amp; Budgets'!$B$11:$B$40, 0)), ""))</f>
        <v/>
      </c>
      <c r="L725" s="32"/>
      <c r="S725" s="7" t="str">
        <f t="shared" si="23"/>
        <v/>
      </c>
      <c r="U725" s="7" t="str">
        <f t="shared" si="24"/>
        <v/>
      </c>
      <c r="X725" s="79"/>
      <c r="Z725" s="7" t="str">
        <f>IF($D725="", "", COUNTIF('Categories &amp; Budgets'!$B$11:$B$40, $D725))</f>
        <v/>
      </c>
    </row>
    <row r="726" spans="1:26" x14ac:dyDescent="0.25">
      <c r="A726" s="32"/>
      <c r="B726" s="102"/>
      <c r="C726" s="103"/>
      <c r="D726" s="103"/>
      <c r="E726" s="103"/>
      <c r="F726" s="103"/>
      <c r="G726" s="104"/>
      <c r="H726" s="32"/>
      <c r="I726" s="27" t="str">
        <f>IF($D726="", "", IFERROR(INDEX('Categories &amp; Budgets'!$K$11:$K$40, MATCH($D726, 'Categories &amp; Budgets'!$B$11:$B$40, 0)), ""))</f>
        <v/>
      </c>
      <c r="J726" s="32"/>
      <c r="K726" s="30" t="str">
        <f>IF($D726="", "", IFERROR(INDEX('Categories &amp; Budgets'!$C$11:$C$40, MATCH($D726, 'Categories &amp; Budgets'!$B$11:$B$40, 0)), ""))</f>
        <v/>
      </c>
      <c r="L726" s="32"/>
      <c r="S726" s="7" t="str">
        <f t="shared" si="23"/>
        <v/>
      </c>
      <c r="U726" s="7" t="str">
        <f t="shared" si="24"/>
        <v/>
      </c>
      <c r="X726" s="79"/>
      <c r="Z726" s="7" t="str">
        <f>IF($D726="", "", COUNTIF('Categories &amp; Budgets'!$B$11:$B$40, $D726))</f>
        <v/>
      </c>
    </row>
    <row r="727" spans="1:26" x14ac:dyDescent="0.25">
      <c r="A727" s="32"/>
      <c r="B727" s="102"/>
      <c r="C727" s="103"/>
      <c r="D727" s="103"/>
      <c r="E727" s="103"/>
      <c r="F727" s="103"/>
      <c r="G727" s="104"/>
      <c r="H727" s="32"/>
      <c r="I727" s="27" t="str">
        <f>IF($D727="", "", IFERROR(INDEX('Categories &amp; Budgets'!$K$11:$K$40, MATCH($D727, 'Categories &amp; Budgets'!$B$11:$B$40, 0)), ""))</f>
        <v/>
      </c>
      <c r="J727" s="32"/>
      <c r="K727" s="30" t="str">
        <f>IF($D727="", "", IFERROR(INDEX('Categories &amp; Budgets'!$C$11:$C$40, MATCH($D727, 'Categories &amp; Budgets'!$B$11:$B$40, 0)), ""))</f>
        <v/>
      </c>
      <c r="L727" s="32"/>
      <c r="S727" s="7" t="str">
        <f t="shared" si="23"/>
        <v/>
      </c>
      <c r="U727" s="7" t="str">
        <f t="shared" si="24"/>
        <v/>
      </c>
      <c r="X727" s="79"/>
      <c r="Z727" s="7" t="str">
        <f>IF($D727="", "", COUNTIF('Categories &amp; Budgets'!$B$11:$B$40, $D727))</f>
        <v/>
      </c>
    </row>
    <row r="728" spans="1:26" x14ac:dyDescent="0.25">
      <c r="A728" s="32"/>
      <c r="B728" s="102"/>
      <c r="C728" s="103"/>
      <c r="D728" s="103"/>
      <c r="E728" s="103"/>
      <c r="F728" s="103"/>
      <c r="G728" s="104"/>
      <c r="H728" s="32"/>
      <c r="I728" s="27" t="str">
        <f>IF($D728="", "", IFERROR(INDEX('Categories &amp; Budgets'!$K$11:$K$40, MATCH($D728, 'Categories &amp; Budgets'!$B$11:$B$40, 0)), ""))</f>
        <v/>
      </c>
      <c r="J728" s="32"/>
      <c r="K728" s="30" t="str">
        <f>IF($D728="", "", IFERROR(INDEX('Categories &amp; Budgets'!$C$11:$C$40, MATCH($D728, 'Categories &amp; Budgets'!$B$11:$B$40, 0)), ""))</f>
        <v/>
      </c>
      <c r="L728" s="32"/>
      <c r="S728" s="7" t="str">
        <f t="shared" si="23"/>
        <v/>
      </c>
      <c r="U728" s="7" t="str">
        <f t="shared" si="24"/>
        <v/>
      </c>
      <c r="X728" s="79"/>
      <c r="Z728" s="7" t="str">
        <f>IF($D728="", "", COUNTIF('Categories &amp; Budgets'!$B$11:$B$40, $D728))</f>
        <v/>
      </c>
    </row>
    <row r="729" spans="1:26" x14ac:dyDescent="0.25">
      <c r="A729" s="32"/>
      <c r="B729" s="102"/>
      <c r="C729" s="103"/>
      <c r="D729" s="103"/>
      <c r="E729" s="103"/>
      <c r="F729" s="103"/>
      <c r="G729" s="104"/>
      <c r="H729" s="32"/>
      <c r="I729" s="27" t="str">
        <f>IF($D729="", "", IFERROR(INDEX('Categories &amp; Budgets'!$K$11:$K$40, MATCH($D729, 'Categories &amp; Budgets'!$B$11:$B$40, 0)), ""))</f>
        <v/>
      </c>
      <c r="J729" s="32"/>
      <c r="K729" s="30" t="str">
        <f>IF($D729="", "", IFERROR(INDEX('Categories &amp; Budgets'!$C$11:$C$40, MATCH($D729, 'Categories &amp; Budgets'!$B$11:$B$40, 0)), ""))</f>
        <v/>
      </c>
      <c r="L729" s="32"/>
      <c r="S729" s="7" t="str">
        <f t="shared" si="23"/>
        <v/>
      </c>
      <c r="U729" s="7" t="str">
        <f t="shared" si="24"/>
        <v/>
      </c>
      <c r="X729" s="79"/>
      <c r="Z729" s="7" t="str">
        <f>IF($D729="", "", COUNTIF('Categories &amp; Budgets'!$B$11:$B$40, $D729))</f>
        <v/>
      </c>
    </row>
    <row r="730" spans="1:26" x14ac:dyDescent="0.25">
      <c r="A730" s="32"/>
      <c r="B730" s="102"/>
      <c r="C730" s="103"/>
      <c r="D730" s="103"/>
      <c r="E730" s="103"/>
      <c r="F730" s="103"/>
      <c r="G730" s="104"/>
      <c r="H730" s="32"/>
      <c r="I730" s="27" t="str">
        <f>IF($D730="", "", IFERROR(INDEX('Categories &amp; Budgets'!$K$11:$K$40, MATCH($D730, 'Categories &amp; Budgets'!$B$11:$B$40, 0)), ""))</f>
        <v/>
      </c>
      <c r="J730" s="32"/>
      <c r="K730" s="30" t="str">
        <f>IF($D730="", "", IFERROR(INDEX('Categories &amp; Budgets'!$C$11:$C$40, MATCH($D730, 'Categories &amp; Budgets'!$B$11:$B$40, 0)), ""))</f>
        <v/>
      </c>
      <c r="L730" s="32"/>
      <c r="S730" s="7" t="str">
        <f t="shared" si="23"/>
        <v/>
      </c>
      <c r="U730" s="7" t="str">
        <f t="shared" si="24"/>
        <v/>
      </c>
      <c r="X730" s="79"/>
      <c r="Z730" s="7" t="str">
        <f>IF($D730="", "", COUNTIF('Categories &amp; Budgets'!$B$11:$B$40, $D730))</f>
        <v/>
      </c>
    </row>
    <row r="731" spans="1:26" x14ac:dyDescent="0.25">
      <c r="A731" s="32"/>
      <c r="B731" s="102"/>
      <c r="C731" s="103"/>
      <c r="D731" s="103"/>
      <c r="E731" s="103"/>
      <c r="F731" s="103"/>
      <c r="G731" s="104"/>
      <c r="H731" s="32"/>
      <c r="I731" s="27" t="str">
        <f>IF($D731="", "", IFERROR(INDEX('Categories &amp; Budgets'!$K$11:$K$40, MATCH($D731, 'Categories &amp; Budgets'!$B$11:$B$40, 0)), ""))</f>
        <v/>
      </c>
      <c r="J731" s="32"/>
      <c r="K731" s="30" t="str">
        <f>IF($D731="", "", IFERROR(INDEX('Categories &amp; Budgets'!$C$11:$C$40, MATCH($D731, 'Categories &amp; Budgets'!$B$11:$B$40, 0)), ""))</f>
        <v/>
      </c>
      <c r="L731" s="32"/>
      <c r="S731" s="7" t="str">
        <f t="shared" si="23"/>
        <v/>
      </c>
      <c r="U731" s="7" t="str">
        <f t="shared" si="24"/>
        <v/>
      </c>
      <c r="X731" s="79"/>
      <c r="Z731" s="7" t="str">
        <f>IF($D731="", "", COUNTIF('Categories &amp; Budgets'!$B$11:$B$40, $D731))</f>
        <v/>
      </c>
    </row>
    <row r="732" spans="1:26" x14ac:dyDescent="0.25">
      <c r="A732" s="32"/>
      <c r="B732" s="102"/>
      <c r="C732" s="103"/>
      <c r="D732" s="103"/>
      <c r="E732" s="103"/>
      <c r="F732" s="103"/>
      <c r="G732" s="104"/>
      <c r="H732" s="32"/>
      <c r="I732" s="27" t="str">
        <f>IF($D732="", "", IFERROR(INDEX('Categories &amp; Budgets'!$K$11:$K$40, MATCH($D732, 'Categories &amp; Budgets'!$B$11:$B$40, 0)), ""))</f>
        <v/>
      </c>
      <c r="J732" s="32"/>
      <c r="K732" s="30" t="str">
        <f>IF($D732="", "", IFERROR(INDEX('Categories &amp; Budgets'!$C$11:$C$40, MATCH($D732, 'Categories &amp; Budgets'!$B$11:$B$40, 0)), ""))</f>
        <v/>
      </c>
      <c r="L732" s="32"/>
      <c r="S732" s="7" t="str">
        <f t="shared" si="23"/>
        <v/>
      </c>
      <c r="U732" s="7" t="str">
        <f t="shared" si="24"/>
        <v/>
      </c>
      <c r="X732" s="79"/>
      <c r="Z732" s="7" t="str">
        <f>IF($D732="", "", COUNTIF('Categories &amp; Budgets'!$B$11:$B$40, $D732))</f>
        <v/>
      </c>
    </row>
    <row r="733" spans="1:26" x14ac:dyDescent="0.25">
      <c r="A733" s="32"/>
      <c r="B733" s="102"/>
      <c r="C733" s="103"/>
      <c r="D733" s="103"/>
      <c r="E733" s="103"/>
      <c r="F733" s="103"/>
      <c r="G733" s="104"/>
      <c r="H733" s="32"/>
      <c r="I733" s="27" t="str">
        <f>IF($D733="", "", IFERROR(INDEX('Categories &amp; Budgets'!$K$11:$K$40, MATCH($D733, 'Categories &amp; Budgets'!$B$11:$B$40, 0)), ""))</f>
        <v/>
      </c>
      <c r="J733" s="32"/>
      <c r="K733" s="30" t="str">
        <f>IF($D733="", "", IFERROR(INDEX('Categories &amp; Budgets'!$C$11:$C$40, MATCH($D733, 'Categories &amp; Budgets'!$B$11:$B$40, 0)), ""))</f>
        <v/>
      </c>
      <c r="L733" s="32"/>
      <c r="S733" s="7" t="str">
        <f t="shared" si="23"/>
        <v/>
      </c>
      <c r="U733" s="7" t="str">
        <f t="shared" si="24"/>
        <v/>
      </c>
      <c r="X733" s="79"/>
      <c r="Z733" s="7" t="str">
        <f>IF($D733="", "", COUNTIF('Categories &amp; Budgets'!$B$11:$B$40, $D733))</f>
        <v/>
      </c>
    </row>
    <row r="734" spans="1:26" x14ac:dyDescent="0.25">
      <c r="A734" s="32"/>
      <c r="B734" s="102"/>
      <c r="C734" s="103"/>
      <c r="D734" s="103"/>
      <c r="E734" s="103"/>
      <c r="F734" s="103"/>
      <c r="G734" s="104"/>
      <c r="H734" s="32"/>
      <c r="I734" s="27" t="str">
        <f>IF($D734="", "", IFERROR(INDEX('Categories &amp; Budgets'!$K$11:$K$40, MATCH($D734, 'Categories &amp; Budgets'!$B$11:$B$40, 0)), ""))</f>
        <v/>
      </c>
      <c r="J734" s="32"/>
      <c r="K734" s="30" t="str">
        <f>IF($D734="", "", IFERROR(INDEX('Categories &amp; Budgets'!$C$11:$C$40, MATCH($D734, 'Categories &amp; Budgets'!$B$11:$B$40, 0)), ""))</f>
        <v/>
      </c>
      <c r="L734" s="32"/>
      <c r="S734" s="7" t="str">
        <f t="shared" si="23"/>
        <v/>
      </c>
      <c r="U734" s="7" t="str">
        <f t="shared" si="24"/>
        <v/>
      </c>
      <c r="X734" s="79"/>
      <c r="Z734" s="7" t="str">
        <f>IF($D734="", "", COUNTIF('Categories &amp; Budgets'!$B$11:$B$40, $D734))</f>
        <v/>
      </c>
    </row>
    <row r="735" spans="1:26" x14ac:dyDescent="0.25">
      <c r="A735" s="32"/>
      <c r="B735" s="102"/>
      <c r="C735" s="103"/>
      <c r="D735" s="103"/>
      <c r="E735" s="103"/>
      <c r="F735" s="103"/>
      <c r="G735" s="104"/>
      <c r="H735" s="32"/>
      <c r="I735" s="27" t="str">
        <f>IF($D735="", "", IFERROR(INDEX('Categories &amp; Budgets'!$K$11:$K$40, MATCH($D735, 'Categories &amp; Budgets'!$B$11:$B$40, 0)), ""))</f>
        <v/>
      </c>
      <c r="J735" s="32"/>
      <c r="K735" s="30" t="str">
        <f>IF($D735="", "", IFERROR(INDEX('Categories &amp; Budgets'!$C$11:$C$40, MATCH($D735, 'Categories &amp; Budgets'!$B$11:$B$40, 0)), ""))</f>
        <v/>
      </c>
      <c r="L735" s="32"/>
      <c r="S735" s="7" t="str">
        <f t="shared" si="23"/>
        <v/>
      </c>
      <c r="U735" s="7" t="str">
        <f t="shared" si="24"/>
        <v/>
      </c>
      <c r="X735" s="79"/>
      <c r="Z735" s="7" t="str">
        <f>IF($D735="", "", COUNTIF('Categories &amp; Budgets'!$B$11:$B$40, $D735))</f>
        <v/>
      </c>
    </row>
    <row r="736" spans="1:26" x14ac:dyDescent="0.25">
      <c r="A736" s="32"/>
      <c r="B736" s="102"/>
      <c r="C736" s="103"/>
      <c r="D736" s="103"/>
      <c r="E736" s="103"/>
      <c r="F736" s="103"/>
      <c r="G736" s="104"/>
      <c r="H736" s="32"/>
      <c r="I736" s="27" t="str">
        <f>IF($D736="", "", IFERROR(INDEX('Categories &amp; Budgets'!$K$11:$K$40, MATCH($D736, 'Categories &amp; Budgets'!$B$11:$B$40, 0)), ""))</f>
        <v/>
      </c>
      <c r="J736" s="32"/>
      <c r="K736" s="30" t="str">
        <f>IF($D736="", "", IFERROR(INDEX('Categories &amp; Budgets'!$C$11:$C$40, MATCH($D736, 'Categories &amp; Budgets'!$B$11:$B$40, 0)), ""))</f>
        <v/>
      </c>
      <c r="L736" s="32"/>
      <c r="S736" s="7" t="str">
        <f t="shared" si="23"/>
        <v/>
      </c>
      <c r="U736" s="7" t="str">
        <f t="shared" si="24"/>
        <v/>
      </c>
      <c r="X736" s="79"/>
      <c r="Z736" s="7" t="str">
        <f>IF($D736="", "", COUNTIF('Categories &amp; Budgets'!$B$11:$B$40, $D736))</f>
        <v/>
      </c>
    </row>
    <row r="737" spans="1:26" x14ac:dyDescent="0.25">
      <c r="A737" s="32"/>
      <c r="B737" s="102"/>
      <c r="C737" s="103"/>
      <c r="D737" s="103"/>
      <c r="E737" s="103"/>
      <c r="F737" s="103"/>
      <c r="G737" s="104"/>
      <c r="H737" s="32"/>
      <c r="I737" s="27" t="str">
        <f>IF($D737="", "", IFERROR(INDEX('Categories &amp; Budgets'!$K$11:$K$40, MATCH($D737, 'Categories &amp; Budgets'!$B$11:$B$40, 0)), ""))</f>
        <v/>
      </c>
      <c r="J737" s="32"/>
      <c r="K737" s="30" t="str">
        <f>IF($D737="", "", IFERROR(INDEX('Categories &amp; Budgets'!$C$11:$C$40, MATCH($D737, 'Categories &amp; Budgets'!$B$11:$B$40, 0)), ""))</f>
        <v/>
      </c>
      <c r="L737" s="32"/>
      <c r="S737" s="7" t="str">
        <f t="shared" si="23"/>
        <v/>
      </c>
      <c r="U737" s="7" t="str">
        <f t="shared" si="24"/>
        <v/>
      </c>
      <c r="X737" s="79"/>
      <c r="Z737" s="7" t="str">
        <f>IF($D737="", "", COUNTIF('Categories &amp; Budgets'!$B$11:$B$40, $D737))</f>
        <v/>
      </c>
    </row>
    <row r="738" spans="1:26" x14ac:dyDescent="0.25">
      <c r="A738" s="32"/>
      <c r="B738" s="102"/>
      <c r="C738" s="103"/>
      <c r="D738" s="103"/>
      <c r="E738" s="103"/>
      <c r="F738" s="103"/>
      <c r="G738" s="104"/>
      <c r="H738" s="32"/>
      <c r="I738" s="27" t="str">
        <f>IF($D738="", "", IFERROR(INDEX('Categories &amp; Budgets'!$K$11:$K$40, MATCH($D738, 'Categories &amp; Budgets'!$B$11:$B$40, 0)), ""))</f>
        <v/>
      </c>
      <c r="J738" s="32"/>
      <c r="K738" s="30" t="str">
        <f>IF($D738="", "", IFERROR(INDEX('Categories &amp; Budgets'!$C$11:$C$40, MATCH($D738, 'Categories &amp; Budgets'!$B$11:$B$40, 0)), ""))</f>
        <v/>
      </c>
      <c r="L738" s="32"/>
      <c r="S738" s="7" t="str">
        <f t="shared" si="23"/>
        <v/>
      </c>
      <c r="U738" s="7" t="str">
        <f t="shared" si="24"/>
        <v/>
      </c>
      <c r="X738" s="79"/>
      <c r="Z738" s="7" t="str">
        <f>IF($D738="", "", COUNTIF('Categories &amp; Budgets'!$B$11:$B$40, $D738))</f>
        <v/>
      </c>
    </row>
    <row r="739" spans="1:26" x14ac:dyDescent="0.25">
      <c r="A739" s="32"/>
      <c r="B739" s="102"/>
      <c r="C739" s="103"/>
      <c r="D739" s="103"/>
      <c r="E739" s="103"/>
      <c r="F739" s="103"/>
      <c r="G739" s="104"/>
      <c r="H739" s="32"/>
      <c r="I739" s="27" t="str">
        <f>IF($D739="", "", IFERROR(INDEX('Categories &amp; Budgets'!$K$11:$K$40, MATCH($D739, 'Categories &amp; Budgets'!$B$11:$B$40, 0)), ""))</f>
        <v/>
      </c>
      <c r="J739" s="32"/>
      <c r="K739" s="30" t="str">
        <f>IF($D739="", "", IFERROR(INDEX('Categories &amp; Budgets'!$C$11:$C$40, MATCH($D739, 'Categories &amp; Budgets'!$B$11:$B$40, 0)), ""))</f>
        <v/>
      </c>
      <c r="L739" s="32"/>
      <c r="S739" s="7" t="str">
        <f t="shared" si="23"/>
        <v/>
      </c>
      <c r="U739" s="7" t="str">
        <f t="shared" si="24"/>
        <v/>
      </c>
      <c r="X739" s="79"/>
      <c r="Z739" s="7" t="str">
        <f>IF($D739="", "", COUNTIF('Categories &amp; Budgets'!$B$11:$B$40, $D739))</f>
        <v/>
      </c>
    </row>
    <row r="740" spans="1:26" x14ac:dyDescent="0.25">
      <c r="A740" s="32"/>
      <c r="B740" s="102"/>
      <c r="C740" s="103"/>
      <c r="D740" s="103"/>
      <c r="E740" s="103"/>
      <c r="F740" s="103"/>
      <c r="G740" s="104"/>
      <c r="H740" s="32"/>
      <c r="I740" s="27" t="str">
        <f>IF($D740="", "", IFERROR(INDEX('Categories &amp; Budgets'!$K$11:$K$40, MATCH($D740, 'Categories &amp; Budgets'!$B$11:$B$40, 0)), ""))</f>
        <v/>
      </c>
      <c r="J740" s="32"/>
      <c r="K740" s="30" t="str">
        <f>IF($D740="", "", IFERROR(INDEX('Categories &amp; Budgets'!$C$11:$C$40, MATCH($D740, 'Categories &amp; Budgets'!$B$11:$B$40, 0)), ""))</f>
        <v/>
      </c>
      <c r="L740" s="32"/>
      <c r="S740" s="7" t="str">
        <f t="shared" si="23"/>
        <v/>
      </c>
      <c r="U740" s="7" t="str">
        <f t="shared" si="24"/>
        <v/>
      </c>
      <c r="X740" s="79"/>
      <c r="Z740" s="7" t="str">
        <f>IF($D740="", "", COUNTIF('Categories &amp; Budgets'!$B$11:$B$40, $D740))</f>
        <v/>
      </c>
    </row>
    <row r="741" spans="1:26" x14ac:dyDescent="0.25">
      <c r="A741" s="32"/>
      <c r="B741" s="102"/>
      <c r="C741" s="103"/>
      <c r="D741" s="103"/>
      <c r="E741" s="103"/>
      <c r="F741" s="103"/>
      <c r="G741" s="104"/>
      <c r="H741" s="32"/>
      <c r="I741" s="27" t="str">
        <f>IF($D741="", "", IFERROR(INDEX('Categories &amp; Budgets'!$K$11:$K$40, MATCH($D741, 'Categories &amp; Budgets'!$B$11:$B$40, 0)), ""))</f>
        <v/>
      </c>
      <c r="J741" s="32"/>
      <c r="K741" s="30" t="str">
        <f>IF($D741="", "", IFERROR(INDEX('Categories &amp; Budgets'!$C$11:$C$40, MATCH($D741, 'Categories &amp; Budgets'!$B$11:$B$40, 0)), ""))</f>
        <v/>
      </c>
      <c r="L741" s="32"/>
      <c r="S741" s="7" t="str">
        <f t="shared" si="23"/>
        <v/>
      </c>
      <c r="U741" s="7" t="str">
        <f t="shared" si="24"/>
        <v/>
      </c>
      <c r="X741" s="79"/>
      <c r="Z741" s="7" t="str">
        <f>IF($D741="", "", COUNTIF('Categories &amp; Budgets'!$B$11:$B$40, $D741))</f>
        <v/>
      </c>
    </row>
    <row r="742" spans="1:26" x14ac:dyDescent="0.25">
      <c r="A742" s="32"/>
      <c r="B742" s="102"/>
      <c r="C742" s="103"/>
      <c r="D742" s="103"/>
      <c r="E742" s="103"/>
      <c r="F742" s="103"/>
      <c r="G742" s="104"/>
      <c r="H742" s="32"/>
      <c r="I742" s="27" t="str">
        <f>IF($D742="", "", IFERROR(INDEX('Categories &amp; Budgets'!$K$11:$K$40, MATCH($D742, 'Categories &amp; Budgets'!$B$11:$B$40, 0)), ""))</f>
        <v/>
      </c>
      <c r="J742" s="32"/>
      <c r="K742" s="30" t="str">
        <f>IF($D742="", "", IFERROR(INDEX('Categories &amp; Budgets'!$C$11:$C$40, MATCH($D742, 'Categories &amp; Budgets'!$B$11:$B$40, 0)), ""))</f>
        <v/>
      </c>
      <c r="L742" s="32"/>
      <c r="S742" s="7" t="str">
        <f t="shared" si="23"/>
        <v/>
      </c>
      <c r="U742" s="7" t="str">
        <f t="shared" si="24"/>
        <v/>
      </c>
      <c r="X742" s="79"/>
      <c r="Z742" s="7" t="str">
        <f>IF($D742="", "", COUNTIF('Categories &amp; Budgets'!$B$11:$B$40, $D742))</f>
        <v/>
      </c>
    </row>
    <row r="743" spans="1:26" x14ac:dyDescent="0.25">
      <c r="A743" s="32"/>
      <c r="B743" s="102"/>
      <c r="C743" s="103"/>
      <c r="D743" s="103"/>
      <c r="E743" s="103"/>
      <c r="F743" s="103"/>
      <c r="G743" s="104"/>
      <c r="H743" s="32"/>
      <c r="I743" s="27" t="str">
        <f>IF($D743="", "", IFERROR(INDEX('Categories &amp; Budgets'!$K$11:$K$40, MATCH($D743, 'Categories &amp; Budgets'!$B$11:$B$40, 0)), ""))</f>
        <v/>
      </c>
      <c r="J743" s="32"/>
      <c r="K743" s="30" t="str">
        <f>IF($D743="", "", IFERROR(INDEX('Categories &amp; Budgets'!$C$11:$C$40, MATCH($D743, 'Categories &amp; Budgets'!$B$11:$B$40, 0)), ""))</f>
        <v/>
      </c>
      <c r="L743" s="32"/>
      <c r="S743" s="7" t="str">
        <f t="shared" si="23"/>
        <v/>
      </c>
      <c r="U743" s="7" t="str">
        <f t="shared" si="24"/>
        <v/>
      </c>
      <c r="X743" s="79"/>
      <c r="Z743" s="7" t="str">
        <f>IF($D743="", "", COUNTIF('Categories &amp; Budgets'!$B$11:$B$40, $D743))</f>
        <v/>
      </c>
    </row>
    <row r="744" spans="1:26" x14ac:dyDescent="0.25">
      <c r="A744" s="32"/>
      <c r="B744" s="102"/>
      <c r="C744" s="103"/>
      <c r="D744" s="103"/>
      <c r="E744" s="103"/>
      <c r="F744" s="103"/>
      <c r="G744" s="104"/>
      <c r="H744" s="32"/>
      <c r="I744" s="27" t="str">
        <f>IF($D744="", "", IFERROR(INDEX('Categories &amp; Budgets'!$K$11:$K$40, MATCH($D744, 'Categories &amp; Budgets'!$B$11:$B$40, 0)), ""))</f>
        <v/>
      </c>
      <c r="J744" s="32"/>
      <c r="K744" s="30" t="str">
        <f>IF($D744="", "", IFERROR(INDEX('Categories &amp; Budgets'!$C$11:$C$40, MATCH($D744, 'Categories &amp; Budgets'!$B$11:$B$40, 0)), ""))</f>
        <v/>
      </c>
      <c r="L744" s="32"/>
      <c r="S744" s="7" t="str">
        <f t="shared" si="23"/>
        <v/>
      </c>
      <c r="U744" s="7" t="str">
        <f t="shared" si="24"/>
        <v/>
      </c>
      <c r="X744" s="79"/>
      <c r="Z744" s="7" t="str">
        <f>IF($D744="", "", COUNTIF('Categories &amp; Budgets'!$B$11:$B$40, $D744))</f>
        <v/>
      </c>
    </row>
    <row r="745" spans="1:26" x14ac:dyDescent="0.25">
      <c r="A745" s="32"/>
      <c r="B745" s="102"/>
      <c r="C745" s="103"/>
      <c r="D745" s="103"/>
      <c r="E745" s="103"/>
      <c r="F745" s="103"/>
      <c r="G745" s="104"/>
      <c r="H745" s="32"/>
      <c r="I745" s="27" t="str">
        <f>IF($D745="", "", IFERROR(INDEX('Categories &amp; Budgets'!$K$11:$K$40, MATCH($D745, 'Categories &amp; Budgets'!$B$11:$B$40, 0)), ""))</f>
        <v/>
      </c>
      <c r="J745" s="32"/>
      <c r="K745" s="30" t="str">
        <f>IF($D745="", "", IFERROR(INDEX('Categories &amp; Budgets'!$C$11:$C$40, MATCH($D745, 'Categories &amp; Budgets'!$B$11:$B$40, 0)), ""))</f>
        <v/>
      </c>
      <c r="L745" s="32"/>
      <c r="S745" s="7" t="str">
        <f t="shared" si="23"/>
        <v/>
      </c>
      <c r="U745" s="7" t="str">
        <f t="shared" si="24"/>
        <v/>
      </c>
      <c r="X745" s="79"/>
      <c r="Z745" s="7" t="str">
        <f>IF($D745="", "", COUNTIF('Categories &amp; Budgets'!$B$11:$B$40, $D745))</f>
        <v/>
      </c>
    </row>
    <row r="746" spans="1:26" x14ac:dyDescent="0.25">
      <c r="A746" s="32"/>
      <c r="B746" s="102"/>
      <c r="C746" s="103"/>
      <c r="D746" s="103"/>
      <c r="E746" s="103"/>
      <c r="F746" s="103"/>
      <c r="G746" s="104"/>
      <c r="H746" s="32"/>
      <c r="I746" s="27" t="str">
        <f>IF($D746="", "", IFERROR(INDEX('Categories &amp; Budgets'!$K$11:$K$40, MATCH($D746, 'Categories &amp; Budgets'!$B$11:$B$40, 0)), ""))</f>
        <v/>
      </c>
      <c r="J746" s="32"/>
      <c r="K746" s="30" t="str">
        <f>IF($D746="", "", IFERROR(INDEX('Categories &amp; Budgets'!$C$11:$C$40, MATCH($D746, 'Categories &amp; Budgets'!$B$11:$B$40, 0)), ""))</f>
        <v/>
      </c>
      <c r="L746" s="32"/>
      <c r="S746" s="7" t="str">
        <f t="shared" si="23"/>
        <v/>
      </c>
      <c r="U746" s="7" t="str">
        <f t="shared" si="24"/>
        <v/>
      </c>
      <c r="X746" s="79"/>
      <c r="Z746" s="7" t="str">
        <f>IF($D746="", "", COUNTIF('Categories &amp; Budgets'!$B$11:$B$40, $D746))</f>
        <v/>
      </c>
    </row>
    <row r="747" spans="1:26" x14ac:dyDescent="0.25">
      <c r="A747" s="32"/>
      <c r="B747" s="102"/>
      <c r="C747" s="103"/>
      <c r="D747" s="103"/>
      <c r="E747" s="103"/>
      <c r="F747" s="103"/>
      <c r="G747" s="104"/>
      <c r="H747" s="32"/>
      <c r="I747" s="27" t="str">
        <f>IF($D747="", "", IFERROR(INDEX('Categories &amp; Budgets'!$K$11:$K$40, MATCH($D747, 'Categories &amp; Budgets'!$B$11:$B$40, 0)), ""))</f>
        <v/>
      </c>
      <c r="J747" s="32"/>
      <c r="K747" s="30" t="str">
        <f>IF($D747="", "", IFERROR(INDEX('Categories &amp; Budgets'!$C$11:$C$40, MATCH($D747, 'Categories &amp; Budgets'!$B$11:$B$40, 0)), ""))</f>
        <v/>
      </c>
      <c r="L747" s="32"/>
      <c r="S747" s="7" t="str">
        <f t="shared" si="23"/>
        <v/>
      </c>
      <c r="U747" s="7" t="str">
        <f t="shared" si="24"/>
        <v/>
      </c>
      <c r="X747" s="79"/>
      <c r="Z747" s="7" t="str">
        <f>IF($D747="", "", COUNTIF('Categories &amp; Budgets'!$B$11:$B$40, $D747))</f>
        <v/>
      </c>
    </row>
    <row r="748" spans="1:26" x14ac:dyDescent="0.25">
      <c r="A748" s="32"/>
      <c r="B748" s="102"/>
      <c r="C748" s="103"/>
      <c r="D748" s="103"/>
      <c r="E748" s="103"/>
      <c r="F748" s="103"/>
      <c r="G748" s="104"/>
      <c r="H748" s="32"/>
      <c r="I748" s="27" t="str">
        <f>IF($D748="", "", IFERROR(INDEX('Categories &amp; Budgets'!$K$11:$K$40, MATCH($D748, 'Categories &amp; Budgets'!$B$11:$B$40, 0)), ""))</f>
        <v/>
      </c>
      <c r="J748" s="32"/>
      <c r="K748" s="30" t="str">
        <f>IF($D748="", "", IFERROR(INDEX('Categories &amp; Budgets'!$C$11:$C$40, MATCH($D748, 'Categories &amp; Budgets'!$B$11:$B$40, 0)), ""))</f>
        <v/>
      </c>
      <c r="L748" s="32"/>
      <c r="S748" s="7" t="str">
        <f t="shared" si="23"/>
        <v/>
      </c>
      <c r="U748" s="7" t="str">
        <f t="shared" si="24"/>
        <v/>
      </c>
      <c r="X748" s="79"/>
      <c r="Z748" s="7" t="str">
        <f>IF($D748="", "", COUNTIF('Categories &amp; Budgets'!$B$11:$B$40, $D748))</f>
        <v/>
      </c>
    </row>
    <row r="749" spans="1:26" x14ac:dyDescent="0.25">
      <c r="A749" s="32"/>
      <c r="B749" s="102"/>
      <c r="C749" s="103"/>
      <c r="D749" s="103"/>
      <c r="E749" s="103"/>
      <c r="F749" s="103"/>
      <c r="G749" s="104"/>
      <c r="H749" s="32"/>
      <c r="I749" s="27" t="str">
        <f>IF($D749="", "", IFERROR(INDEX('Categories &amp; Budgets'!$K$11:$K$40, MATCH($D749, 'Categories &amp; Budgets'!$B$11:$B$40, 0)), ""))</f>
        <v/>
      </c>
      <c r="J749" s="32"/>
      <c r="K749" s="30" t="str">
        <f>IF($D749="", "", IFERROR(INDEX('Categories &amp; Budgets'!$C$11:$C$40, MATCH($D749, 'Categories &amp; Budgets'!$B$11:$B$40, 0)), ""))</f>
        <v/>
      </c>
      <c r="L749" s="32"/>
      <c r="S749" s="7" t="str">
        <f t="shared" si="23"/>
        <v/>
      </c>
      <c r="U749" s="7" t="str">
        <f t="shared" si="24"/>
        <v/>
      </c>
      <c r="X749" s="79"/>
      <c r="Z749" s="7" t="str">
        <f>IF($D749="", "", COUNTIF('Categories &amp; Budgets'!$B$11:$B$40, $D749))</f>
        <v/>
      </c>
    </row>
    <row r="750" spans="1:26" x14ac:dyDescent="0.25">
      <c r="A750" s="32"/>
      <c r="B750" s="102"/>
      <c r="C750" s="103"/>
      <c r="D750" s="103"/>
      <c r="E750" s="103"/>
      <c r="F750" s="103"/>
      <c r="G750" s="104"/>
      <c r="H750" s="32"/>
      <c r="I750" s="27" t="str">
        <f>IF($D750="", "", IFERROR(INDEX('Categories &amp; Budgets'!$K$11:$K$40, MATCH($D750, 'Categories &amp; Budgets'!$B$11:$B$40, 0)), ""))</f>
        <v/>
      </c>
      <c r="J750" s="32"/>
      <c r="K750" s="30" t="str">
        <f>IF($D750="", "", IFERROR(INDEX('Categories &amp; Budgets'!$C$11:$C$40, MATCH($D750, 'Categories &amp; Budgets'!$B$11:$B$40, 0)), ""))</f>
        <v/>
      </c>
      <c r="L750" s="32"/>
      <c r="S750" s="7" t="str">
        <f t="shared" si="23"/>
        <v/>
      </c>
      <c r="U750" s="7" t="str">
        <f t="shared" si="24"/>
        <v/>
      </c>
      <c r="X750" s="79"/>
      <c r="Z750" s="7" t="str">
        <f>IF($D750="", "", COUNTIF('Categories &amp; Budgets'!$B$11:$B$40, $D750))</f>
        <v/>
      </c>
    </row>
    <row r="751" spans="1:26" x14ac:dyDescent="0.25">
      <c r="A751" s="32"/>
      <c r="B751" s="102"/>
      <c r="C751" s="103"/>
      <c r="D751" s="103"/>
      <c r="E751" s="103"/>
      <c r="F751" s="103"/>
      <c r="G751" s="104"/>
      <c r="H751" s="32"/>
      <c r="I751" s="27" t="str">
        <f>IF($D751="", "", IFERROR(INDEX('Categories &amp; Budgets'!$K$11:$K$40, MATCH($D751, 'Categories &amp; Budgets'!$B$11:$B$40, 0)), ""))</f>
        <v/>
      </c>
      <c r="J751" s="32"/>
      <c r="K751" s="30" t="str">
        <f>IF($D751="", "", IFERROR(INDEX('Categories &amp; Budgets'!$C$11:$C$40, MATCH($D751, 'Categories &amp; Budgets'!$B$11:$B$40, 0)), ""))</f>
        <v/>
      </c>
      <c r="L751" s="32"/>
      <c r="S751" s="7" t="str">
        <f t="shared" si="23"/>
        <v/>
      </c>
      <c r="U751" s="7" t="str">
        <f t="shared" si="24"/>
        <v/>
      </c>
      <c r="X751" s="79"/>
      <c r="Z751" s="7" t="str">
        <f>IF($D751="", "", COUNTIF('Categories &amp; Budgets'!$B$11:$B$40, $D751))</f>
        <v/>
      </c>
    </row>
    <row r="752" spans="1:26" x14ac:dyDescent="0.25">
      <c r="A752" s="32"/>
      <c r="B752" s="102"/>
      <c r="C752" s="103"/>
      <c r="D752" s="103"/>
      <c r="E752" s="103"/>
      <c r="F752" s="103"/>
      <c r="G752" s="104"/>
      <c r="H752" s="32"/>
      <c r="I752" s="27" t="str">
        <f>IF($D752="", "", IFERROR(INDEX('Categories &amp; Budgets'!$K$11:$K$40, MATCH($D752, 'Categories &amp; Budgets'!$B$11:$B$40, 0)), ""))</f>
        <v/>
      </c>
      <c r="J752" s="32"/>
      <c r="K752" s="30" t="str">
        <f>IF($D752="", "", IFERROR(INDEX('Categories &amp; Budgets'!$C$11:$C$40, MATCH($D752, 'Categories &amp; Budgets'!$B$11:$B$40, 0)), ""))</f>
        <v/>
      </c>
      <c r="L752" s="32"/>
      <c r="S752" s="7" t="str">
        <f t="shared" si="23"/>
        <v/>
      </c>
      <c r="U752" s="7" t="str">
        <f t="shared" si="24"/>
        <v/>
      </c>
      <c r="X752" s="79"/>
      <c r="Z752" s="7" t="str">
        <f>IF($D752="", "", COUNTIF('Categories &amp; Budgets'!$B$11:$B$40, $D752))</f>
        <v/>
      </c>
    </row>
    <row r="753" spans="1:26" x14ac:dyDescent="0.25">
      <c r="A753" s="32"/>
      <c r="B753" s="102"/>
      <c r="C753" s="103"/>
      <c r="D753" s="103"/>
      <c r="E753" s="103"/>
      <c r="F753" s="103"/>
      <c r="G753" s="104"/>
      <c r="H753" s="32"/>
      <c r="I753" s="27" t="str">
        <f>IF($D753="", "", IFERROR(INDEX('Categories &amp; Budgets'!$K$11:$K$40, MATCH($D753, 'Categories &amp; Budgets'!$B$11:$B$40, 0)), ""))</f>
        <v/>
      </c>
      <c r="J753" s="32"/>
      <c r="K753" s="30" t="str">
        <f>IF($D753="", "", IFERROR(INDEX('Categories &amp; Budgets'!$C$11:$C$40, MATCH($D753, 'Categories &amp; Budgets'!$B$11:$B$40, 0)), ""))</f>
        <v/>
      </c>
      <c r="L753" s="32"/>
      <c r="S753" s="7" t="str">
        <f t="shared" si="23"/>
        <v/>
      </c>
      <c r="U753" s="7" t="str">
        <f t="shared" si="24"/>
        <v/>
      </c>
      <c r="X753" s="79"/>
      <c r="Z753" s="7" t="str">
        <f>IF($D753="", "", COUNTIF('Categories &amp; Budgets'!$B$11:$B$40, $D753))</f>
        <v/>
      </c>
    </row>
    <row r="754" spans="1:26" x14ac:dyDescent="0.25">
      <c r="A754" s="32"/>
      <c r="B754" s="102"/>
      <c r="C754" s="103"/>
      <c r="D754" s="103"/>
      <c r="E754" s="103"/>
      <c r="F754" s="103"/>
      <c r="G754" s="104"/>
      <c r="H754" s="32"/>
      <c r="I754" s="27" t="str">
        <f>IF($D754="", "", IFERROR(INDEX('Categories &amp; Budgets'!$K$11:$K$40, MATCH($D754, 'Categories &amp; Budgets'!$B$11:$B$40, 0)), ""))</f>
        <v/>
      </c>
      <c r="J754" s="32"/>
      <c r="K754" s="30" t="str">
        <f>IF($D754="", "", IFERROR(INDEX('Categories &amp; Budgets'!$C$11:$C$40, MATCH($D754, 'Categories &amp; Budgets'!$B$11:$B$40, 0)), ""))</f>
        <v/>
      </c>
      <c r="L754" s="32"/>
      <c r="S754" s="7" t="str">
        <f t="shared" si="23"/>
        <v/>
      </c>
      <c r="U754" s="7" t="str">
        <f t="shared" si="24"/>
        <v/>
      </c>
      <c r="X754" s="79"/>
      <c r="Z754" s="7" t="str">
        <f>IF($D754="", "", COUNTIF('Categories &amp; Budgets'!$B$11:$B$40, $D754))</f>
        <v/>
      </c>
    </row>
    <row r="755" spans="1:26" x14ac:dyDescent="0.25">
      <c r="A755" s="32"/>
      <c r="B755" s="102"/>
      <c r="C755" s="103"/>
      <c r="D755" s="103"/>
      <c r="E755" s="103"/>
      <c r="F755" s="103"/>
      <c r="G755" s="104"/>
      <c r="H755" s="32"/>
      <c r="I755" s="27" t="str">
        <f>IF($D755="", "", IFERROR(INDEX('Categories &amp; Budgets'!$K$11:$K$40, MATCH($D755, 'Categories &amp; Budgets'!$B$11:$B$40, 0)), ""))</f>
        <v/>
      </c>
      <c r="J755" s="32"/>
      <c r="K755" s="30" t="str">
        <f>IF($D755="", "", IFERROR(INDEX('Categories &amp; Budgets'!$C$11:$C$40, MATCH($D755, 'Categories &amp; Budgets'!$B$11:$B$40, 0)), ""))</f>
        <v/>
      </c>
      <c r="L755" s="32"/>
      <c r="S755" s="7" t="str">
        <f t="shared" si="23"/>
        <v/>
      </c>
      <c r="U755" s="7" t="str">
        <f t="shared" si="24"/>
        <v/>
      </c>
      <c r="X755" s="79"/>
      <c r="Z755" s="7" t="str">
        <f>IF($D755="", "", COUNTIF('Categories &amp; Budgets'!$B$11:$B$40, $D755))</f>
        <v/>
      </c>
    </row>
    <row r="756" spans="1:26" x14ac:dyDescent="0.25">
      <c r="A756" s="32"/>
      <c r="B756" s="102"/>
      <c r="C756" s="103"/>
      <c r="D756" s="103"/>
      <c r="E756" s="103"/>
      <c r="F756" s="103"/>
      <c r="G756" s="104"/>
      <c r="H756" s="32"/>
      <c r="I756" s="27" t="str">
        <f>IF($D756="", "", IFERROR(INDEX('Categories &amp; Budgets'!$K$11:$K$40, MATCH($D756, 'Categories &amp; Budgets'!$B$11:$B$40, 0)), ""))</f>
        <v/>
      </c>
      <c r="J756" s="32"/>
      <c r="K756" s="30" t="str">
        <f>IF($D756="", "", IFERROR(INDEX('Categories &amp; Budgets'!$C$11:$C$40, MATCH($D756, 'Categories &amp; Budgets'!$B$11:$B$40, 0)), ""))</f>
        <v/>
      </c>
      <c r="L756" s="32"/>
      <c r="S756" s="7" t="str">
        <f t="shared" si="23"/>
        <v/>
      </c>
      <c r="U756" s="7" t="str">
        <f t="shared" si="24"/>
        <v/>
      </c>
      <c r="X756" s="79"/>
      <c r="Z756" s="7" t="str">
        <f>IF($D756="", "", COUNTIF('Categories &amp; Budgets'!$B$11:$B$40, $D756))</f>
        <v/>
      </c>
    </row>
    <row r="757" spans="1:26" x14ac:dyDescent="0.25">
      <c r="A757" s="32"/>
      <c r="B757" s="102"/>
      <c r="C757" s="103"/>
      <c r="D757" s="103"/>
      <c r="E757" s="103"/>
      <c r="F757" s="103"/>
      <c r="G757" s="104"/>
      <c r="H757" s="32"/>
      <c r="I757" s="27" t="str">
        <f>IF($D757="", "", IFERROR(INDEX('Categories &amp; Budgets'!$K$11:$K$40, MATCH($D757, 'Categories &amp; Budgets'!$B$11:$B$40, 0)), ""))</f>
        <v/>
      </c>
      <c r="J757" s="32"/>
      <c r="K757" s="30" t="str">
        <f>IF($D757="", "", IFERROR(INDEX('Categories &amp; Budgets'!$C$11:$C$40, MATCH($D757, 'Categories &amp; Budgets'!$B$11:$B$40, 0)), ""))</f>
        <v/>
      </c>
      <c r="L757" s="32"/>
      <c r="S757" s="7" t="str">
        <f t="shared" si="23"/>
        <v/>
      </c>
      <c r="U757" s="7" t="str">
        <f t="shared" si="24"/>
        <v/>
      </c>
      <c r="X757" s="79"/>
      <c r="Z757" s="7" t="str">
        <f>IF($D757="", "", COUNTIF('Categories &amp; Budgets'!$B$11:$B$40, $D757))</f>
        <v/>
      </c>
    </row>
    <row r="758" spans="1:26" x14ac:dyDescent="0.25">
      <c r="A758" s="32"/>
      <c r="B758" s="102"/>
      <c r="C758" s="103"/>
      <c r="D758" s="103"/>
      <c r="E758" s="103"/>
      <c r="F758" s="103"/>
      <c r="G758" s="104"/>
      <c r="H758" s="32"/>
      <c r="I758" s="27" t="str">
        <f>IF($D758="", "", IFERROR(INDEX('Categories &amp; Budgets'!$K$11:$K$40, MATCH($D758, 'Categories &amp; Budgets'!$B$11:$B$40, 0)), ""))</f>
        <v/>
      </c>
      <c r="J758" s="32"/>
      <c r="K758" s="30" t="str">
        <f>IF($D758="", "", IFERROR(INDEX('Categories &amp; Budgets'!$C$11:$C$40, MATCH($D758, 'Categories &amp; Budgets'!$B$11:$B$40, 0)), ""))</f>
        <v/>
      </c>
      <c r="L758" s="32"/>
      <c r="S758" s="7" t="str">
        <f t="shared" si="23"/>
        <v/>
      </c>
      <c r="U758" s="7" t="str">
        <f t="shared" si="24"/>
        <v/>
      </c>
      <c r="X758" s="79"/>
      <c r="Z758" s="7" t="str">
        <f>IF($D758="", "", COUNTIF('Categories &amp; Budgets'!$B$11:$B$40, $D758))</f>
        <v/>
      </c>
    </row>
    <row r="759" spans="1:26" x14ac:dyDescent="0.25">
      <c r="A759" s="32"/>
      <c r="B759" s="102"/>
      <c r="C759" s="103"/>
      <c r="D759" s="103"/>
      <c r="E759" s="103"/>
      <c r="F759" s="103"/>
      <c r="G759" s="104"/>
      <c r="H759" s="32"/>
      <c r="I759" s="27" t="str">
        <f>IF($D759="", "", IFERROR(INDEX('Categories &amp; Budgets'!$K$11:$K$40, MATCH($D759, 'Categories &amp; Budgets'!$B$11:$B$40, 0)), ""))</f>
        <v/>
      </c>
      <c r="J759" s="32"/>
      <c r="K759" s="30" t="str">
        <f>IF($D759="", "", IFERROR(INDEX('Categories &amp; Budgets'!$C$11:$C$40, MATCH($D759, 'Categories &amp; Budgets'!$B$11:$B$40, 0)), ""))</f>
        <v/>
      </c>
      <c r="L759" s="32"/>
      <c r="S759" s="7" t="str">
        <f t="shared" si="23"/>
        <v/>
      </c>
      <c r="U759" s="7" t="str">
        <f t="shared" si="24"/>
        <v/>
      </c>
      <c r="X759" s="79"/>
      <c r="Z759" s="7" t="str">
        <f>IF($D759="", "", COUNTIF('Categories &amp; Budgets'!$B$11:$B$40, $D759))</f>
        <v/>
      </c>
    </row>
    <row r="760" spans="1:26" x14ac:dyDescent="0.25">
      <c r="A760" s="32"/>
      <c r="B760" s="102"/>
      <c r="C760" s="103"/>
      <c r="D760" s="103"/>
      <c r="E760" s="103"/>
      <c r="F760" s="103"/>
      <c r="G760" s="104"/>
      <c r="H760" s="32"/>
      <c r="I760" s="27" t="str">
        <f>IF($D760="", "", IFERROR(INDEX('Categories &amp; Budgets'!$K$11:$K$40, MATCH($D760, 'Categories &amp; Budgets'!$B$11:$B$40, 0)), ""))</f>
        <v/>
      </c>
      <c r="J760" s="32"/>
      <c r="K760" s="30" t="str">
        <f>IF($D760="", "", IFERROR(INDEX('Categories &amp; Budgets'!$C$11:$C$40, MATCH($D760, 'Categories &amp; Budgets'!$B$11:$B$40, 0)), ""))</f>
        <v/>
      </c>
      <c r="L760" s="32"/>
      <c r="S760" s="7" t="str">
        <f t="shared" si="23"/>
        <v/>
      </c>
      <c r="U760" s="7" t="str">
        <f t="shared" si="24"/>
        <v/>
      </c>
      <c r="X760" s="79"/>
      <c r="Z760" s="7" t="str">
        <f>IF($D760="", "", COUNTIF('Categories &amp; Budgets'!$B$11:$B$40, $D760))</f>
        <v/>
      </c>
    </row>
    <row r="761" spans="1:26" x14ac:dyDescent="0.25">
      <c r="A761" s="32"/>
      <c r="B761" s="102"/>
      <c r="C761" s="103"/>
      <c r="D761" s="103"/>
      <c r="E761" s="103"/>
      <c r="F761" s="103"/>
      <c r="G761" s="104"/>
      <c r="H761" s="32"/>
      <c r="I761" s="27" t="str">
        <f>IF($D761="", "", IFERROR(INDEX('Categories &amp; Budgets'!$K$11:$K$40, MATCH($D761, 'Categories &amp; Budgets'!$B$11:$B$40, 0)), ""))</f>
        <v/>
      </c>
      <c r="J761" s="32"/>
      <c r="K761" s="30" t="str">
        <f>IF($D761="", "", IFERROR(INDEX('Categories &amp; Budgets'!$C$11:$C$40, MATCH($D761, 'Categories &amp; Budgets'!$B$11:$B$40, 0)), ""))</f>
        <v/>
      </c>
      <c r="L761" s="32"/>
      <c r="S761" s="7" t="str">
        <f t="shared" si="23"/>
        <v/>
      </c>
      <c r="U761" s="7" t="str">
        <f t="shared" si="24"/>
        <v/>
      </c>
      <c r="X761" s="79"/>
      <c r="Z761" s="7" t="str">
        <f>IF($D761="", "", COUNTIF('Categories &amp; Budgets'!$B$11:$B$40, $D761))</f>
        <v/>
      </c>
    </row>
    <row r="762" spans="1:26" x14ac:dyDescent="0.25">
      <c r="A762" s="32"/>
      <c r="B762" s="102"/>
      <c r="C762" s="103"/>
      <c r="D762" s="103"/>
      <c r="E762" s="103"/>
      <c r="F762" s="103"/>
      <c r="G762" s="104"/>
      <c r="H762" s="32"/>
      <c r="I762" s="27" t="str">
        <f>IF($D762="", "", IFERROR(INDEX('Categories &amp; Budgets'!$K$11:$K$40, MATCH($D762, 'Categories &amp; Budgets'!$B$11:$B$40, 0)), ""))</f>
        <v/>
      </c>
      <c r="J762" s="32"/>
      <c r="K762" s="30" t="str">
        <f>IF($D762="", "", IFERROR(INDEX('Categories &amp; Budgets'!$C$11:$C$40, MATCH($D762, 'Categories &amp; Budgets'!$B$11:$B$40, 0)), ""))</f>
        <v/>
      </c>
      <c r="L762" s="32"/>
      <c r="S762" s="7" t="str">
        <f t="shared" si="23"/>
        <v/>
      </c>
      <c r="U762" s="7" t="str">
        <f t="shared" si="24"/>
        <v/>
      </c>
      <c r="X762" s="79"/>
      <c r="Z762" s="7" t="str">
        <f>IF($D762="", "", COUNTIF('Categories &amp; Budgets'!$B$11:$B$40, $D762))</f>
        <v/>
      </c>
    </row>
    <row r="763" spans="1:26" x14ac:dyDescent="0.25">
      <c r="A763" s="32"/>
      <c r="B763" s="102"/>
      <c r="C763" s="103"/>
      <c r="D763" s="103"/>
      <c r="E763" s="103"/>
      <c r="F763" s="103"/>
      <c r="G763" s="104"/>
      <c r="H763" s="32"/>
      <c r="I763" s="27" t="str">
        <f>IF($D763="", "", IFERROR(INDEX('Categories &amp; Budgets'!$K$11:$K$40, MATCH($D763, 'Categories &amp; Budgets'!$B$11:$B$40, 0)), ""))</f>
        <v/>
      </c>
      <c r="J763" s="32"/>
      <c r="K763" s="30" t="str">
        <f>IF($D763="", "", IFERROR(INDEX('Categories &amp; Budgets'!$C$11:$C$40, MATCH($D763, 'Categories &amp; Budgets'!$B$11:$B$40, 0)), ""))</f>
        <v/>
      </c>
      <c r="L763" s="32"/>
      <c r="S763" s="7" t="str">
        <f t="shared" si="23"/>
        <v/>
      </c>
      <c r="U763" s="7" t="str">
        <f t="shared" si="24"/>
        <v/>
      </c>
      <c r="X763" s="79"/>
      <c r="Z763" s="7" t="str">
        <f>IF($D763="", "", COUNTIF('Categories &amp; Budgets'!$B$11:$B$40, $D763))</f>
        <v/>
      </c>
    </row>
    <row r="764" spans="1:26" x14ac:dyDescent="0.25">
      <c r="A764" s="32"/>
      <c r="B764" s="102"/>
      <c r="C764" s="103"/>
      <c r="D764" s="103"/>
      <c r="E764" s="103"/>
      <c r="F764" s="103"/>
      <c r="G764" s="104"/>
      <c r="H764" s="32"/>
      <c r="I764" s="27" t="str">
        <f>IF($D764="", "", IFERROR(INDEX('Categories &amp; Budgets'!$K$11:$K$40, MATCH($D764, 'Categories &amp; Budgets'!$B$11:$B$40, 0)), ""))</f>
        <v/>
      </c>
      <c r="J764" s="32"/>
      <c r="K764" s="30" t="str">
        <f>IF($D764="", "", IFERROR(INDEX('Categories &amp; Budgets'!$C$11:$C$40, MATCH($D764, 'Categories &amp; Budgets'!$B$11:$B$40, 0)), ""))</f>
        <v/>
      </c>
      <c r="L764" s="32"/>
      <c r="S764" s="7" t="str">
        <f t="shared" si="23"/>
        <v/>
      </c>
      <c r="U764" s="7" t="str">
        <f t="shared" si="24"/>
        <v/>
      </c>
      <c r="X764" s="79"/>
      <c r="Z764" s="7" t="str">
        <f>IF($D764="", "", COUNTIF('Categories &amp; Budgets'!$B$11:$B$40, $D764))</f>
        <v/>
      </c>
    </row>
    <row r="765" spans="1:26" x14ac:dyDescent="0.25">
      <c r="A765" s="32"/>
      <c r="B765" s="102"/>
      <c r="C765" s="103"/>
      <c r="D765" s="103"/>
      <c r="E765" s="103"/>
      <c r="F765" s="103"/>
      <c r="G765" s="104"/>
      <c r="H765" s="32"/>
      <c r="I765" s="27" t="str">
        <f>IF($D765="", "", IFERROR(INDEX('Categories &amp; Budgets'!$K$11:$K$40, MATCH($D765, 'Categories &amp; Budgets'!$B$11:$B$40, 0)), ""))</f>
        <v/>
      </c>
      <c r="J765" s="32"/>
      <c r="K765" s="30" t="str">
        <f>IF($D765="", "", IFERROR(INDEX('Categories &amp; Budgets'!$C$11:$C$40, MATCH($D765, 'Categories &amp; Budgets'!$B$11:$B$40, 0)), ""))</f>
        <v/>
      </c>
      <c r="L765" s="32"/>
      <c r="S765" s="7" t="str">
        <f t="shared" si="23"/>
        <v/>
      </c>
      <c r="U765" s="7" t="str">
        <f t="shared" si="24"/>
        <v/>
      </c>
      <c r="X765" s="79"/>
      <c r="Z765" s="7" t="str">
        <f>IF($D765="", "", COUNTIF('Categories &amp; Budgets'!$B$11:$B$40, $D765))</f>
        <v/>
      </c>
    </row>
    <row r="766" spans="1:26" x14ac:dyDescent="0.25">
      <c r="A766" s="32"/>
      <c r="B766" s="102"/>
      <c r="C766" s="103"/>
      <c r="D766" s="103"/>
      <c r="E766" s="103"/>
      <c r="F766" s="103"/>
      <c r="G766" s="104"/>
      <c r="H766" s="32"/>
      <c r="I766" s="27" t="str">
        <f>IF($D766="", "", IFERROR(INDEX('Categories &amp; Budgets'!$K$11:$K$40, MATCH($D766, 'Categories &amp; Budgets'!$B$11:$B$40, 0)), ""))</f>
        <v/>
      </c>
      <c r="J766" s="32"/>
      <c r="K766" s="30" t="str">
        <f>IF($D766="", "", IFERROR(INDEX('Categories &amp; Budgets'!$C$11:$C$40, MATCH($D766, 'Categories &amp; Budgets'!$B$11:$B$40, 0)), ""))</f>
        <v/>
      </c>
      <c r="L766" s="32"/>
      <c r="S766" s="7" t="str">
        <f t="shared" si="23"/>
        <v/>
      </c>
      <c r="U766" s="7" t="str">
        <f t="shared" si="24"/>
        <v/>
      </c>
      <c r="X766" s="79"/>
      <c r="Z766" s="7" t="str">
        <f>IF($D766="", "", COUNTIF('Categories &amp; Budgets'!$B$11:$B$40, $D766))</f>
        <v/>
      </c>
    </row>
    <row r="767" spans="1:26" x14ac:dyDescent="0.25">
      <c r="A767" s="32"/>
      <c r="B767" s="102"/>
      <c r="C767" s="103"/>
      <c r="D767" s="103"/>
      <c r="E767" s="103"/>
      <c r="F767" s="103"/>
      <c r="G767" s="104"/>
      <c r="H767" s="32"/>
      <c r="I767" s="27" t="str">
        <f>IF($D767="", "", IFERROR(INDEX('Categories &amp; Budgets'!$K$11:$K$40, MATCH($D767, 'Categories &amp; Budgets'!$B$11:$B$40, 0)), ""))</f>
        <v/>
      </c>
      <c r="J767" s="32"/>
      <c r="K767" s="30" t="str">
        <f>IF($D767="", "", IFERROR(INDEX('Categories &amp; Budgets'!$C$11:$C$40, MATCH($D767, 'Categories &amp; Budgets'!$B$11:$B$40, 0)), ""))</f>
        <v/>
      </c>
      <c r="L767" s="32"/>
      <c r="S767" s="7" t="str">
        <f t="shared" si="23"/>
        <v/>
      </c>
      <c r="U767" s="7" t="str">
        <f t="shared" si="24"/>
        <v/>
      </c>
      <c r="X767" s="79"/>
      <c r="Z767" s="7" t="str">
        <f>IF($D767="", "", COUNTIF('Categories &amp; Budgets'!$B$11:$B$40, $D767))</f>
        <v/>
      </c>
    </row>
    <row r="768" spans="1:26" x14ac:dyDescent="0.25">
      <c r="A768" s="32"/>
      <c r="B768" s="102"/>
      <c r="C768" s="103"/>
      <c r="D768" s="103"/>
      <c r="E768" s="103"/>
      <c r="F768" s="103"/>
      <c r="G768" s="104"/>
      <c r="H768" s="32"/>
      <c r="I768" s="27" t="str">
        <f>IF($D768="", "", IFERROR(INDEX('Categories &amp; Budgets'!$K$11:$K$40, MATCH($D768, 'Categories &amp; Budgets'!$B$11:$B$40, 0)), ""))</f>
        <v/>
      </c>
      <c r="J768" s="32"/>
      <c r="K768" s="30" t="str">
        <f>IF($D768="", "", IFERROR(INDEX('Categories &amp; Budgets'!$C$11:$C$40, MATCH($D768, 'Categories &amp; Budgets'!$B$11:$B$40, 0)), ""))</f>
        <v/>
      </c>
      <c r="L768" s="32"/>
      <c r="S768" s="7" t="str">
        <f t="shared" si="23"/>
        <v/>
      </c>
      <c r="U768" s="7" t="str">
        <f t="shared" si="24"/>
        <v/>
      </c>
      <c r="X768" s="79"/>
      <c r="Z768" s="7" t="str">
        <f>IF($D768="", "", COUNTIF('Categories &amp; Budgets'!$B$11:$B$40, $D768))</f>
        <v/>
      </c>
    </row>
    <row r="769" spans="1:26" x14ac:dyDescent="0.25">
      <c r="A769" s="32"/>
      <c r="B769" s="102"/>
      <c r="C769" s="103"/>
      <c r="D769" s="103"/>
      <c r="E769" s="103"/>
      <c r="F769" s="103"/>
      <c r="G769" s="104"/>
      <c r="H769" s="32"/>
      <c r="I769" s="27" t="str">
        <f>IF($D769="", "", IFERROR(INDEX('Categories &amp; Budgets'!$K$11:$K$40, MATCH($D769, 'Categories &amp; Budgets'!$B$11:$B$40, 0)), ""))</f>
        <v/>
      </c>
      <c r="J769" s="32"/>
      <c r="K769" s="30" t="str">
        <f>IF($D769="", "", IFERROR(INDEX('Categories &amp; Budgets'!$C$11:$C$40, MATCH($D769, 'Categories &amp; Budgets'!$B$11:$B$40, 0)), ""))</f>
        <v/>
      </c>
      <c r="L769" s="32"/>
      <c r="S769" s="7" t="str">
        <f t="shared" si="23"/>
        <v/>
      </c>
      <c r="U769" s="7" t="str">
        <f t="shared" si="24"/>
        <v/>
      </c>
      <c r="X769" s="79"/>
      <c r="Z769" s="7" t="str">
        <f>IF($D769="", "", COUNTIF('Categories &amp; Budgets'!$B$11:$B$40, $D769))</f>
        <v/>
      </c>
    </row>
    <row r="770" spans="1:26" x14ac:dyDescent="0.25">
      <c r="A770" s="32"/>
      <c r="B770" s="102"/>
      <c r="C770" s="103"/>
      <c r="D770" s="103"/>
      <c r="E770" s="103"/>
      <c r="F770" s="103"/>
      <c r="G770" s="104"/>
      <c r="H770" s="32"/>
      <c r="I770" s="27" t="str">
        <f>IF($D770="", "", IFERROR(INDEX('Categories &amp; Budgets'!$K$11:$K$40, MATCH($D770, 'Categories &amp; Budgets'!$B$11:$B$40, 0)), ""))</f>
        <v/>
      </c>
      <c r="J770" s="32"/>
      <c r="K770" s="30" t="str">
        <f>IF($D770="", "", IFERROR(INDEX('Categories &amp; Budgets'!$C$11:$C$40, MATCH($D770, 'Categories &amp; Budgets'!$B$11:$B$40, 0)), ""))</f>
        <v/>
      </c>
      <c r="L770" s="32"/>
      <c r="S770" s="7" t="str">
        <f t="shared" si="23"/>
        <v/>
      </c>
      <c r="U770" s="7" t="str">
        <f t="shared" si="24"/>
        <v/>
      </c>
      <c r="X770" s="79"/>
      <c r="Z770" s="7" t="str">
        <f>IF($D770="", "", COUNTIF('Categories &amp; Budgets'!$B$11:$B$40, $D770))</f>
        <v/>
      </c>
    </row>
    <row r="771" spans="1:26" x14ac:dyDescent="0.25">
      <c r="A771" s="32"/>
      <c r="B771" s="102"/>
      <c r="C771" s="103"/>
      <c r="D771" s="103"/>
      <c r="E771" s="103"/>
      <c r="F771" s="103"/>
      <c r="G771" s="104"/>
      <c r="H771" s="32"/>
      <c r="I771" s="27" t="str">
        <f>IF($D771="", "", IFERROR(INDEX('Categories &amp; Budgets'!$K$11:$K$40, MATCH($D771, 'Categories &amp; Budgets'!$B$11:$B$40, 0)), ""))</f>
        <v/>
      </c>
      <c r="J771" s="32"/>
      <c r="K771" s="30" t="str">
        <f>IF($D771="", "", IFERROR(INDEX('Categories &amp; Budgets'!$C$11:$C$40, MATCH($D771, 'Categories &amp; Budgets'!$B$11:$B$40, 0)), ""))</f>
        <v/>
      </c>
      <c r="L771" s="32"/>
      <c r="S771" s="7" t="str">
        <f t="shared" si="23"/>
        <v/>
      </c>
      <c r="U771" s="7" t="str">
        <f t="shared" si="24"/>
        <v/>
      </c>
      <c r="X771" s="79"/>
      <c r="Z771" s="7" t="str">
        <f>IF($D771="", "", COUNTIF('Categories &amp; Budgets'!$B$11:$B$40, $D771))</f>
        <v/>
      </c>
    </row>
    <row r="772" spans="1:26" x14ac:dyDescent="0.25">
      <c r="A772" s="32"/>
      <c r="B772" s="102"/>
      <c r="C772" s="103"/>
      <c r="D772" s="103"/>
      <c r="E772" s="103"/>
      <c r="F772" s="103"/>
      <c r="G772" s="104"/>
      <c r="H772" s="32"/>
      <c r="I772" s="27" t="str">
        <f>IF($D772="", "", IFERROR(INDEX('Categories &amp; Budgets'!$K$11:$K$40, MATCH($D772, 'Categories &amp; Budgets'!$B$11:$B$40, 0)), ""))</f>
        <v/>
      </c>
      <c r="J772" s="32"/>
      <c r="K772" s="30" t="str">
        <f>IF($D772="", "", IFERROR(INDEX('Categories &amp; Budgets'!$C$11:$C$40, MATCH($D772, 'Categories &amp; Budgets'!$B$11:$B$40, 0)), ""))</f>
        <v/>
      </c>
      <c r="L772" s="32"/>
      <c r="S772" s="7" t="str">
        <f t="shared" si="23"/>
        <v/>
      </c>
      <c r="U772" s="7" t="str">
        <f t="shared" si="24"/>
        <v/>
      </c>
      <c r="X772" s="79"/>
      <c r="Z772" s="7" t="str">
        <f>IF($D772="", "", COUNTIF('Categories &amp; Budgets'!$B$11:$B$40, $D772))</f>
        <v/>
      </c>
    </row>
    <row r="773" spans="1:26" x14ac:dyDescent="0.25">
      <c r="A773" s="32"/>
      <c r="B773" s="102"/>
      <c r="C773" s="103"/>
      <c r="D773" s="103"/>
      <c r="E773" s="103"/>
      <c r="F773" s="103"/>
      <c r="G773" s="104"/>
      <c r="H773" s="32"/>
      <c r="I773" s="27" t="str">
        <f>IF($D773="", "", IFERROR(INDEX('Categories &amp; Budgets'!$K$11:$K$40, MATCH($D773, 'Categories &amp; Budgets'!$B$11:$B$40, 0)), ""))</f>
        <v/>
      </c>
      <c r="J773" s="32"/>
      <c r="K773" s="30" t="str">
        <f>IF($D773="", "", IFERROR(INDEX('Categories &amp; Budgets'!$C$11:$C$40, MATCH($D773, 'Categories &amp; Budgets'!$B$11:$B$40, 0)), ""))</f>
        <v/>
      </c>
      <c r="L773" s="32"/>
      <c r="S773" s="7" t="str">
        <f t="shared" si="23"/>
        <v/>
      </c>
      <c r="U773" s="7" t="str">
        <f t="shared" si="24"/>
        <v/>
      </c>
      <c r="X773" s="79"/>
      <c r="Z773" s="7" t="str">
        <f>IF($D773="", "", COUNTIF('Categories &amp; Budgets'!$B$11:$B$40, $D773))</f>
        <v/>
      </c>
    </row>
    <row r="774" spans="1:26" x14ac:dyDescent="0.25">
      <c r="A774" s="32"/>
      <c r="B774" s="102"/>
      <c r="C774" s="103"/>
      <c r="D774" s="103"/>
      <c r="E774" s="103"/>
      <c r="F774" s="103"/>
      <c r="G774" s="104"/>
      <c r="H774" s="32"/>
      <c r="I774" s="27" t="str">
        <f>IF($D774="", "", IFERROR(INDEX('Categories &amp; Budgets'!$K$11:$K$40, MATCH($D774, 'Categories &amp; Budgets'!$B$11:$B$40, 0)), ""))</f>
        <v/>
      </c>
      <c r="J774" s="32"/>
      <c r="K774" s="30" t="str">
        <f>IF($D774="", "", IFERROR(INDEX('Categories &amp; Budgets'!$C$11:$C$40, MATCH($D774, 'Categories &amp; Budgets'!$B$11:$B$40, 0)), ""))</f>
        <v/>
      </c>
      <c r="L774" s="32"/>
      <c r="S774" s="7" t="str">
        <f t="shared" si="23"/>
        <v/>
      </c>
      <c r="U774" s="7" t="str">
        <f t="shared" si="24"/>
        <v/>
      </c>
      <c r="X774" s="79"/>
      <c r="Z774" s="7" t="str">
        <f>IF($D774="", "", COUNTIF('Categories &amp; Budgets'!$B$11:$B$40, $D774))</f>
        <v/>
      </c>
    </row>
    <row r="775" spans="1:26" x14ac:dyDescent="0.25">
      <c r="A775" s="32"/>
      <c r="B775" s="102"/>
      <c r="C775" s="103"/>
      <c r="D775" s="103"/>
      <c r="E775" s="103"/>
      <c r="F775" s="103"/>
      <c r="G775" s="104"/>
      <c r="H775" s="32"/>
      <c r="I775" s="27" t="str">
        <f>IF($D775="", "", IFERROR(INDEX('Categories &amp; Budgets'!$K$11:$K$40, MATCH($D775, 'Categories &amp; Budgets'!$B$11:$B$40, 0)), ""))</f>
        <v/>
      </c>
      <c r="J775" s="32"/>
      <c r="K775" s="30" t="str">
        <f>IF($D775="", "", IFERROR(INDEX('Categories &amp; Budgets'!$C$11:$C$40, MATCH($D775, 'Categories &amp; Budgets'!$B$11:$B$40, 0)), ""))</f>
        <v/>
      </c>
      <c r="L775" s="32"/>
      <c r="S775" s="7" t="str">
        <f t="shared" si="23"/>
        <v/>
      </c>
      <c r="U775" s="7" t="str">
        <f t="shared" si="24"/>
        <v/>
      </c>
      <c r="X775" s="79"/>
      <c r="Z775" s="7" t="str">
        <f>IF($D775="", "", COUNTIF('Categories &amp; Budgets'!$B$11:$B$40, $D775))</f>
        <v/>
      </c>
    </row>
    <row r="776" spans="1:26" x14ac:dyDescent="0.25">
      <c r="A776" s="32"/>
      <c r="B776" s="102"/>
      <c r="C776" s="103"/>
      <c r="D776" s="103"/>
      <c r="E776" s="103"/>
      <c r="F776" s="103"/>
      <c r="G776" s="104"/>
      <c r="H776" s="32"/>
      <c r="I776" s="27" t="str">
        <f>IF($D776="", "", IFERROR(INDEX('Categories &amp; Budgets'!$K$11:$K$40, MATCH($D776, 'Categories &amp; Budgets'!$B$11:$B$40, 0)), ""))</f>
        <v/>
      </c>
      <c r="J776" s="32"/>
      <c r="K776" s="30" t="str">
        <f>IF($D776="", "", IFERROR(INDEX('Categories &amp; Budgets'!$C$11:$C$40, MATCH($D776, 'Categories &amp; Budgets'!$B$11:$B$40, 0)), ""))</f>
        <v/>
      </c>
      <c r="L776" s="32"/>
      <c r="S776" s="7" t="str">
        <f t="shared" si="23"/>
        <v/>
      </c>
      <c r="U776" s="7" t="str">
        <f t="shared" si="24"/>
        <v/>
      </c>
      <c r="X776" s="79"/>
      <c r="Z776" s="7" t="str">
        <f>IF($D776="", "", COUNTIF('Categories &amp; Budgets'!$B$11:$B$40, $D776))</f>
        <v/>
      </c>
    </row>
    <row r="777" spans="1:26" x14ac:dyDescent="0.25">
      <c r="A777" s="32"/>
      <c r="B777" s="102"/>
      <c r="C777" s="103"/>
      <c r="D777" s="103"/>
      <c r="E777" s="103"/>
      <c r="F777" s="103"/>
      <c r="G777" s="104"/>
      <c r="H777" s="32"/>
      <c r="I777" s="27" t="str">
        <f>IF($D777="", "", IFERROR(INDEX('Categories &amp; Budgets'!$K$11:$K$40, MATCH($D777, 'Categories &amp; Budgets'!$B$11:$B$40, 0)), ""))</f>
        <v/>
      </c>
      <c r="J777" s="32"/>
      <c r="K777" s="30" t="str">
        <f>IF($D777="", "", IFERROR(INDEX('Categories &amp; Budgets'!$C$11:$C$40, MATCH($D777, 'Categories &amp; Budgets'!$B$11:$B$40, 0)), ""))</f>
        <v/>
      </c>
      <c r="L777" s="32"/>
      <c r="S777" s="7" t="str">
        <f t="shared" si="23"/>
        <v/>
      </c>
      <c r="U777" s="7" t="str">
        <f t="shared" si="24"/>
        <v/>
      </c>
      <c r="X777" s="79"/>
      <c r="Z777" s="7" t="str">
        <f>IF($D777="", "", COUNTIF('Categories &amp; Budgets'!$B$11:$B$40, $D777))</f>
        <v/>
      </c>
    </row>
    <row r="778" spans="1:26" x14ac:dyDescent="0.25">
      <c r="A778" s="32"/>
      <c r="B778" s="102"/>
      <c r="C778" s="103"/>
      <c r="D778" s="103"/>
      <c r="E778" s="103"/>
      <c r="F778" s="103"/>
      <c r="G778" s="104"/>
      <c r="H778" s="32"/>
      <c r="I778" s="27" t="str">
        <f>IF($D778="", "", IFERROR(INDEX('Categories &amp; Budgets'!$K$11:$K$40, MATCH($D778, 'Categories &amp; Budgets'!$B$11:$B$40, 0)), ""))</f>
        <v/>
      </c>
      <c r="J778" s="32"/>
      <c r="K778" s="30" t="str">
        <f>IF($D778="", "", IFERROR(INDEX('Categories &amp; Budgets'!$C$11:$C$40, MATCH($D778, 'Categories &amp; Budgets'!$B$11:$B$40, 0)), ""))</f>
        <v/>
      </c>
      <c r="L778" s="32"/>
      <c r="S778" s="7" t="str">
        <f t="shared" si="23"/>
        <v/>
      </c>
      <c r="U778" s="7" t="str">
        <f t="shared" si="24"/>
        <v/>
      </c>
      <c r="X778" s="79"/>
      <c r="Z778" s="7" t="str">
        <f>IF($D778="", "", COUNTIF('Categories &amp; Budgets'!$B$11:$B$40, $D778))</f>
        <v/>
      </c>
    </row>
    <row r="779" spans="1:26" x14ac:dyDescent="0.25">
      <c r="A779" s="32"/>
      <c r="B779" s="102"/>
      <c r="C779" s="103"/>
      <c r="D779" s="103"/>
      <c r="E779" s="103"/>
      <c r="F779" s="103"/>
      <c r="G779" s="104"/>
      <c r="H779" s="32"/>
      <c r="I779" s="27" t="str">
        <f>IF($D779="", "", IFERROR(INDEX('Categories &amp; Budgets'!$K$11:$K$40, MATCH($D779, 'Categories &amp; Budgets'!$B$11:$B$40, 0)), ""))</f>
        <v/>
      </c>
      <c r="J779" s="32"/>
      <c r="K779" s="30" t="str">
        <f>IF($D779="", "", IFERROR(INDEX('Categories &amp; Budgets'!$C$11:$C$40, MATCH($D779, 'Categories &amp; Budgets'!$B$11:$B$40, 0)), ""))</f>
        <v/>
      </c>
      <c r="L779" s="32"/>
      <c r="S779" s="7" t="str">
        <f t="shared" si="23"/>
        <v/>
      </c>
      <c r="U779" s="7" t="str">
        <f t="shared" si="24"/>
        <v/>
      </c>
      <c r="X779" s="79"/>
      <c r="Z779" s="7" t="str">
        <f>IF($D779="", "", COUNTIF('Categories &amp; Budgets'!$B$11:$B$40, $D779))</f>
        <v/>
      </c>
    </row>
    <row r="780" spans="1:26" x14ac:dyDescent="0.25">
      <c r="A780" s="32"/>
      <c r="B780" s="102"/>
      <c r="C780" s="103"/>
      <c r="D780" s="103"/>
      <c r="E780" s="103"/>
      <c r="F780" s="103"/>
      <c r="G780" s="104"/>
      <c r="H780" s="32"/>
      <c r="I780" s="27" t="str">
        <f>IF($D780="", "", IFERROR(INDEX('Categories &amp; Budgets'!$K$11:$K$40, MATCH($D780, 'Categories &amp; Budgets'!$B$11:$B$40, 0)), ""))</f>
        <v/>
      </c>
      <c r="J780" s="32"/>
      <c r="K780" s="30" t="str">
        <f>IF($D780="", "", IFERROR(INDEX('Categories &amp; Budgets'!$C$11:$C$40, MATCH($D780, 'Categories &amp; Budgets'!$B$11:$B$40, 0)), ""))</f>
        <v/>
      </c>
      <c r="L780" s="32"/>
      <c r="S780" s="7" t="str">
        <f t="shared" ref="S780:S843" si="25">IF(COUNTIF($B780:$G780, "")=6, "", "X")</f>
        <v/>
      </c>
      <c r="U780" s="7" t="str">
        <f t="shared" ref="U780:U843" si="26">IF($S780="", "", IF($D780="", "X", ""))</f>
        <v/>
      </c>
      <c r="X780" s="79"/>
      <c r="Z780" s="7" t="str">
        <f>IF($D780="", "", COUNTIF('Categories &amp; Budgets'!$B$11:$B$40, $D780))</f>
        <v/>
      </c>
    </row>
    <row r="781" spans="1:26" x14ac:dyDescent="0.25">
      <c r="A781" s="32"/>
      <c r="B781" s="102"/>
      <c r="C781" s="103"/>
      <c r="D781" s="103"/>
      <c r="E781" s="103"/>
      <c r="F781" s="103"/>
      <c r="G781" s="104"/>
      <c r="H781" s="32"/>
      <c r="I781" s="27" t="str">
        <f>IF($D781="", "", IFERROR(INDEX('Categories &amp; Budgets'!$K$11:$K$40, MATCH($D781, 'Categories &amp; Budgets'!$B$11:$B$40, 0)), ""))</f>
        <v/>
      </c>
      <c r="J781" s="32"/>
      <c r="K781" s="30" t="str">
        <f>IF($D781="", "", IFERROR(INDEX('Categories &amp; Budgets'!$C$11:$C$40, MATCH($D781, 'Categories &amp; Budgets'!$B$11:$B$40, 0)), ""))</f>
        <v/>
      </c>
      <c r="L781" s="32"/>
      <c r="S781" s="7" t="str">
        <f t="shared" si="25"/>
        <v/>
      </c>
      <c r="U781" s="7" t="str">
        <f t="shared" si="26"/>
        <v/>
      </c>
      <c r="X781" s="79"/>
      <c r="Z781" s="7" t="str">
        <f>IF($D781="", "", COUNTIF('Categories &amp; Budgets'!$B$11:$B$40, $D781))</f>
        <v/>
      </c>
    </row>
    <row r="782" spans="1:26" x14ac:dyDescent="0.25">
      <c r="A782" s="32"/>
      <c r="B782" s="102"/>
      <c r="C782" s="103"/>
      <c r="D782" s="103"/>
      <c r="E782" s="103"/>
      <c r="F782" s="103"/>
      <c r="G782" s="104"/>
      <c r="H782" s="32"/>
      <c r="I782" s="27" t="str">
        <f>IF($D782="", "", IFERROR(INDEX('Categories &amp; Budgets'!$K$11:$K$40, MATCH($D782, 'Categories &amp; Budgets'!$B$11:$B$40, 0)), ""))</f>
        <v/>
      </c>
      <c r="J782" s="32"/>
      <c r="K782" s="30" t="str">
        <f>IF($D782="", "", IFERROR(INDEX('Categories &amp; Budgets'!$C$11:$C$40, MATCH($D782, 'Categories &amp; Budgets'!$B$11:$B$40, 0)), ""))</f>
        <v/>
      </c>
      <c r="L782" s="32"/>
      <c r="S782" s="7" t="str">
        <f t="shared" si="25"/>
        <v/>
      </c>
      <c r="U782" s="7" t="str">
        <f t="shared" si="26"/>
        <v/>
      </c>
      <c r="X782" s="79"/>
      <c r="Z782" s="7" t="str">
        <f>IF($D782="", "", COUNTIF('Categories &amp; Budgets'!$B$11:$B$40, $D782))</f>
        <v/>
      </c>
    </row>
    <row r="783" spans="1:26" x14ac:dyDescent="0.25">
      <c r="A783" s="32"/>
      <c r="B783" s="102"/>
      <c r="C783" s="103"/>
      <c r="D783" s="103"/>
      <c r="E783" s="103"/>
      <c r="F783" s="103"/>
      <c r="G783" s="104"/>
      <c r="H783" s="32"/>
      <c r="I783" s="27" t="str">
        <f>IF($D783="", "", IFERROR(INDEX('Categories &amp; Budgets'!$K$11:$K$40, MATCH($D783, 'Categories &amp; Budgets'!$B$11:$B$40, 0)), ""))</f>
        <v/>
      </c>
      <c r="J783" s="32"/>
      <c r="K783" s="30" t="str">
        <f>IF($D783="", "", IFERROR(INDEX('Categories &amp; Budgets'!$C$11:$C$40, MATCH($D783, 'Categories &amp; Budgets'!$B$11:$B$40, 0)), ""))</f>
        <v/>
      </c>
      <c r="L783" s="32"/>
      <c r="S783" s="7" t="str">
        <f t="shared" si="25"/>
        <v/>
      </c>
      <c r="U783" s="7" t="str">
        <f t="shared" si="26"/>
        <v/>
      </c>
      <c r="X783" s="79"/>
      <c r="Z783" s="7" t="str">
        <f>IF($D783="", "", COUNTIF('Categories &amp; Budgets'!$B$11:$B$40, $D783))</f>
        <v/>
      </c>
    </row>
    <row r="784" spans="1:26" x14ac:dyDescent="0.25">
      <c r="A784" s="32"/>
      <c r="B784" s="102"/>
      <c r="C784" s="103"/>
      <c r="D784" s="103"/>
      <c r="E784" s="103"/>
      <c r="F784" s="103"/>
      <c r="G784" s="104"/>
      <c r="H784" s="32"/>
      <c r="I784" s="27" t="str">
        <f>IF($D784="", "", IFERROR(INDEX('Categories &amp; Budgets'!$K$11:$K$40, MATCH($D784, 'Categories &amp; Budgets'!$B$11:$B$40, 0)), ""))</f>
        <v/>
      </c>
      <c r="J784" s="32"/>
      <c r="K784" s="30" t="str">
        <f>IF($D784="", "", IFERROR(INDEX('Categories &amp; Budgets'!$C$11:$C$40, MATCH($D784, 'Categories &amp; Budgets'!$B$11:$B$40, 0)), ""))</f>
        <v/>
      </c>
      <c r="L784" s="32"/>
      <c r="S784" s="7" t="str">
        <f t="shared" si="25"/>
        <v/>
      </c>
      <c r="U784" s="7" t="str">
        <f t="shared" si="26"/>
        <v/>
      </c>
      <c r="X784" s="79"/>
      <c r="Z784" s="7" t="str">
        <f>IF($D784="", "", COUNTIF('Categories &amp; Budgets'!$B$11:$B$40, $D784))</f>
        <v/>
      </c>
    </row>
    <row r="785" spans="1:26" x14ac:dyDescent="0.25">
      <c r="A785" s="32"/>
      <c r="B785" s="102"/>
      <c r="C785" s="103"/>
      <c r="D785" s="103"/>
      <c r="E785" s="103"/>
      <c r="F785" s="103"/>
      <c r="G785" s="104"/>
      <c r="H785" s="32"/>
      <c r="I785" s="27" t="str">
        <f>IF($D785="", "", IFERROR(INDEX('Categories &amp; Budgets'!$K$11:$K$40, MATCH($D785, 'Categories &amp; Budgets'!$B$11:$B$40, 0)), ""))</f>
        <v/>
      </c>
      <c r="J785" s="32"/>
      <c r="K785" s="30" t="str">
        <f>IF($D785="", "", IFERROR(INDEX('Categories &amp; Budgets'!$C$11:$C$40, MATCH($D785, 'Categories &amp; Budgets'!$B$11:$B$40, 0)), ""))</f>
        <v/>
      </c>
      <c r="L785" s="32"/>
      <c r="S785" s="7" t="str">
        <f t="shared" si="25"/>
        <v/>
      </c>
      <c r="U785" s="7" t="str">
        <f t="shared" si="26"/>
        <v/>
      </c>
      <c r="X785" s="79"/>
      <c r="Z785" s="7" t="str">
        <f>IF($D785="", "", COUNTIF('Categories &amp; Budgets'!$B$11:$B$40, $D785))</f>
        <v/>
      </c>
    </row>
    <row r="786" spans="1:26" x14ac:dyDescent="0.25">
      <c r="A786" s="32"/>
      <c r="B786" s="102"/>
      <c r="C786" s="103"/>
      <c r="D786" s="103"/>
      <c r="E786" s="103"/>
      <c r="F786" s="103"/>
      <c r="G786" s="104"/>
      <c r="H786" s="32"/>
      <c r="I786" s="27" t="str">
        <f>IF($D786="", "", IFERROR(INDEX('Categories &amp; Budgets'!$K$11:$K$40, MATCH($D786, 'Categories &amp; Budgets'!$B$11:$B$40, 0)), ""))</f>
        <v/>
      </c>
      <c r="J786" s="32"/>
      <c r="K786" s="30" t="str">
        <f>IF($D786="", "", IFERROR(INDEX('Categories &amp; Budgets'!$C$11:$C$40, MATCH($D786, 'Categories &amp; Budgets'!$B$11:$B$40, 0)), ""))</f>
        <v/>
      </c>
      <c r="L786" s="32"/>
      <c r="S786" s="7" t="str">
        <f t="shared" si="25"/>
        <v/>
      </c>
      <c r="U786" s="7" t="str">
        <f t="shared" si="26"/>
        <v/>
      </c>
      <c r="X786" s="79"/>
      <c r="Z786" s="7" t="str">
        <f>IF($D786="", "", COUNTIF('Categories &amp; Budgets'!$B$11:$B$40, $D786))</f>
        <v/>
      </c>
    </row>
    <row r="787" spans="1:26" x14ac:dyDescent="0.25">
      <c r="A787" s="32"/>
      <c r="B787" s="102"/>
      <c r="C787" s="103"/>
      <c r="D787" s="103"/>
      <c r="E787" s="103"/>
      <c r="F787" s="103"/>
      <c r="G787" s="104"/>
      <c r="H787" s="32"/>
      <c r="I787" s="27" t="str">
        <f>IF($D787="", "", IFERROR(INDEX('Categories &amp; Budgets'!$K$11:$K$40, MATCH($D787, 'Categories &amp; Budgets'!$B$11:$B$40, 0)), ""))</f>
        <v/>
      </c>
      <c r="J787" s="32"/>
      <c r="K787" s="30" t="str">
        <f>IF($D787="", "", IFERROR(INDEX('Categories &amp; Budgets'!$C$11:$C$40, MATCH($D787, 'Categories &amp; Budgets'!$B$11:$B$40, 0)), ""))</f>
        <v/>
      </c>
      <c r="L787" s="32"/>
      <c r="S787" s="7" t="str">
        <f t="shared" si="25"/>
        <v/>
      </c>
      <c r="U787" s="7" t="str">
        <f t="shared" si="26"/>
        <v/>
      </c>
      <c r="X787" s="79"/>
      <c r="Z787" s="7" t="str">
        <f>IF($D787="", "", COUNTIF('Categories &amp; Budgets'!$B$11:$B$40, $D787))</f>
        <v/>
      </c>
    </row>
    <row r="788" spans="1:26" x14ac:dyDescent="0.25">
      <c r="A788" s="32"/>
      <c r="B788" s="102"/>
      <c r="C788" s="103"/>
      <c r="D788" s="103"/>
      <c r="E788" s="103"/>
      <c r="F788" s="103"/>
      <c r="G788" s="104"/>
      <c r="H788" s="32"/>
      <c r="I788" s="27" t="str">
        <f>IF($D788="", "", IFERROR(INDEX('Categories &amp; Budgets'!$K$11:$K$40, MATCH($D788, 'Categories &amp; Budgets'!$B$11:$B$40, 0)), ""))</f>
        <v/>
      </c>
      <c r="J788" s="32"/>
      <c r="K788" s="30" t="str">
        <f>IF($D788="", "", IFERROR(INDEX('Categories &amp; Budgets'!$C$11:$C$40, MATCH($D788, 'Categories &amp; Budgets'!$B$11:$B$40, 0)), ""))</f>
        <v/>
      </c>
      <c r="L788" s="32"/>
      <c r="S788" s="7" t="str">
        <f t="shared" si="25"/>
        <v/>
      </c>
      <c r="U788" s="7" t="str">
        <f t="shared" si="26"/>
        <v/>
      </c>
      <c r="X788" s="79"/>
      <c r="Z788" s="7" t="str">
        <f>IF($D788="", "", COUNTIF('Categories &amp; Budgets'!$B$11:$B$40, $D788))</f>
        <v/>
      </c>
    </row>
    <row r="789" spans="1:26" x14ac:dyDescent="0.25">
      <c r="A789" s="32"/>
      <c r="B789" s="102"/>
      <c r="C789" s="103"/>
      <c r="D789" s="103"/>
      <c r="E789" s="103"/>
      <c r="F789" s="103"/>
      <c r="G789" s="104"/>
      <c r="H789" s="32"/>
      <c r="I789" s="27" t="str">
        <f>IF($D789="", "", IFERROR(INDEX('Categories &amp; Budgets'!$K$11:$K$40, MATCH($D789, 'Categories &amp; Budgets'!$B$11:$B$40, 0)), ""))</f>
        <v/>
      </c>
      <c r="J789" s="32"/>
      <c r="K789" s="30" t="str">
        <f>IF($D789="", "", IFERROR(INDEX('Categories &amp; Budgets'!$C$11:$C$40, MATCH($D789, 'Categories &amp; Budgets'!$B$11:$B$40, 0)), ""))</f>
        <v/>
      </c>
      <c r="L789" s="32"/>
      <c r="S789" s="7" t="str">
        <f t="shared" si="25"/>
        <v/>
      </c>
      <c r="U789" s="7" t="str">
        <f t="shared" si="26"/>
        <v/>
      </c>
      <c r="X789" s="79"/>
      <c r="Z789" s="7" t="str">
        <f>IF($D789="", "", COUNTIF('Categories &amp; Budgets'!$B$11:$B$40, $D789))</f>
        <v/>
      </c>
    </row>
    <row r="790" spans="1:26" x14ac:dyDescent="0.25">
      <c r="A790" s="32"/>
      <c r="B790" s="102"/>
      <c r="C790" s="103"/>
      <c r="D790" s="103"/>
      <c r="E790" s="103"/>
      <c r="F790" s="103"/>
      <c r="G790" s="104"/>
      <c r="H790" s="32"/>
      <c r="I790" s="27" t="str">
        <f>IF($D790="", "", IFERROR(INDEX('Categories &amp; Budgets'!$K$11:$K$40, MATCH($D790, 'Categories &amp; Budgets'!$B$11:$B$40, 0)), ""))</f>
        <v/>
      </c>
      <c r="J790" s="32"/>
      <c r="K790" s="30" t="str">
        <f>IF($D790="", "", IFERROR(INDEX('Categories &amp; Budgets'!$C$11:$C$40, MATCH($D790, 'Categories &amp; Budgets'!$B$11:$B$40, 0)), ""))</f>
        <v/>
      </c>
      <c r="L790" s="32"/>
      <c r="S790" s="7" t="str">
        <f t="shared" si="25"/>
        <v/>
      </c>
      <c r="U790" s="7" t="str">
        <f t="shared" si="26"/>
        <v/>
      </c>
      <c r="X790" s="79"/>
      <c r="Z790" s="7" t="str">
        <f>IF($D790="", "", COUNTIF('Categories &amp; Budgets'!$B$11:$B$40, $D790))</f>
        <v/>
      </c>
    </row>
    <row r="791" spans="1:26" x14ac:dyDescent="0.25">
      <c r="A791" s="32"/>
      <c r="B791" s="102"/>
      <c r="C791" s="103"/>
      <c r="D791" s="103"/>
      <c r="E791" s="103"/>
      <c r="F791" s="103"/>
      <c r="G791" s="104"/>
      <c r="H791" s="32"/>
      <c r="I791" s="27" t="str">
        <f>IF($D791="", "", IFERROR(INDEX('Categories &amp; Budgets'!$K$11:$K$40, MATCH($D791, 'Categories &amp; Budgets'!$B$11:$B$40, 0)), ""))</f>
        <v/>
      </c>
      <c r="J791" s="32"/>
      <c r="K791" s="30" t="str">
        <f>IF($D791="", "", IFERROR(INDEX('Categories &amp; Budgets'!$C$11:$C$40, MATCH($D791, 'Categories &amp; Budgets'!$B$11:$B$40, 0)), ""))</f>
        <v/>
      </c>
      <c r="L791" s="32"/>
      <c r="S791" s="7" t="str">
        <f t="shared" si="25"/>
        <v/>
      </c>
      <c r="U791" s="7" t="str">
        <f t="shared" si="26"/>
        <v/>
      </c>
      <c r="X791" s="79"/>
      <c r="Z791" s="7" t="str">
        <f>IF($D791="", "", COUNTIF('Categories &amp; Budgets'!$B$11:$B$40, $D791))</f>
        <v/>
      </c>
    </row>
    <row r="792" spans="1:26" x14ac:dyDescent="0.25">
      <c r="A792" s="32"/>
      <c r="B792" s="102"/>
      <c r="C792" s="103"/>
      <c r="D792" s="103"/>
      <c r="E792" s="103"/>
      <c r="F792" s="103"/>
      <c r="G792" s="104"/>
      <c r="H792" s="32"/>
      <c r="I792" s="27" t="str">
        <f>IF($D792="", "", IFERROR(INDEX('Categories &amp; Budgets'!$K$11:$K$40, MATCH($D792, 'Categories &amp; Budgets'!$B$11:$B$40, 0)), ""))</f>
        <v/>
      </c>
      <c r="J792" s="32"/>
      <c r="K792" s="30" t="str">
        <f>IF($D792="", "", IFERROR(INDEX('Categories &amp; Budgets'!$C$11:$C$40, MATCH($D792, 'Categories &amp; Budgets'!$B$11:$B$40, 0)), ""))</f>
        <v/>
      </c>
      <c r="L792" s="32"/>
      <c r="S792" s="7" t="str">
        <f t="shared" si="25"/>
        <v/>
      </c>
      <c r="U792" s="7" t="str">
        <f t="shared" si="26"/>
        <v/>
      </c>
      <c r="X792" s="79"/>
      <c r="Z792" s="7" t="str">
        <f>IF($D792="", "", COUNTIF('Categories &amp; Budgets'!$B$11:$B$40, $D792))</f>
        <v/>
      </c>
    </row>
    <row r="793" spans="1:26" x14ac:dyDescent="0.25">
      <c r="A793" s="32"/>
      <c r="B793" s="102"/>
      <c r="C793" s="103"/>
      <c r="D793" s="103"/>
      <c r="E793" s="103"/>
      <c r="F793" s="103"/>
      <c r="G793" s="104"/>
      <c r="H793" s="32"/>
      <c r="I793" s="27" t="str">
        <f>IF($D793="", "", IFERROR(INDEX('Categories &amp; Budgets'!$K$11:$K$40, MATCH($D793, 'Categories &amp; Budgets'!$B$11:$B$40, 0)), ""))</f>
        <v/>
      </c>
      <c r="J793" s="32"/>
      <c r="K793" s="30" t="str">
        <f>IF($D793="", "", IFERROR(INDEX('Categories &amp; Budgets'!$C$11:$C$40, MATCH($D793, 'Categories &amp; Budgets'!$B$11:$B$40, 0)), ""))</f>
        <v/>
      </c>
      <c r="L793" s="32"/>
      <c r="S793" s="7" t="str">
        <f t="shared" si="25"/>
        <v/>
      </c>
      <c r="U793" s="7" t="str">
        <f t="shared" si="26"/>
        <v/>
      </c>
      <c r="X793" s="79"/>
      <c r="Z793" s="7" t="str">
        <f>IF($D793="", "", COUNTIF('Categories &amp; Budgets'!$B$11:$B$40, $D793))</f>
        <v/>
      </c>
    </row>
    <row r="794" spans="1:26" x14ac:dyDescent="0.25">
      <c r="A794" s="32"/>
      <c r="B794" s="102"/>
      <c r="C794" s="103"/>
      <c r="D794" s="103"/>
      <c r="E794" s="103"/>
      <c r="F794" s="103"/>
      <c r="G794" s="104"/>
      <c r="H794" s="32"/>
      <c r="I794" s="27" t="str">
        <f>IF($D794="", "", IFERROR(INDEX('Categories &amp; Budgets'!$K$11:$K$40, MATCH($D794, 'Categories &amp; Budgets'!$B$11:$B$40, 0)), ""))</f>
        <v/>
      </c>
      <c r="J794" s="32"/>
      <c r="K794" s="30" t="str">
        <f>IF($D794="", "", IFERROR(INDEX('Categories &amp; Budgets'!$C$11:$C$40, MATCH($D794, 'Categories &amp; Budgets'!$B$11:$B$40, 0)), ""))</f>
        <v/>
      </c>
      <c r="L794" s="32"/>
      <c r="S794" s="7" t="str">
        <f t="shared" si="25"/>
        <v/>
      </c>
      <c r="U794" s="7" t="str">
        <f t="shared" si="26"/>
        <v/>
      </c>
      <c r="X794" s="79"/>
      <c r="Z794" s="7" t="str">
        <f>IF($D794="", "", COUNTIF('Categories &amp; Budgets'!$B$11:$B$40, $D794))</f>
        <v/>
      </c>
    </row>
    <row r="795" spans="1:26" x14ac:dyDescent="0.25">
      <c r="A795" s="32"/>
      <c r="B795" s="102"/>
      <c r="C795" s="103"/>
      <c r="D795" s="103"/>
      <c r="E795" s="103"/>
      <c r="F795" s="103"/>
      <c r="G795" s="104"/>
      <c r="H795" s="32"/>
      <c r="I795" s="27" t="str">
        <f>IF($D795="", "", IFERROR(INDEX('Categories &amp; Budgets'!$K$11:$K$40, MATCH($D795, 'Categories &amp; Budgets'!$B$11:$B$40, 0)), ""))</f>
        <v/>
      </c>
      <c r="J795" s="32"/>
      <c r="K795" s="30" t="str">
        <f>IF($D795="", "", IFERROR(INDEX('Categories &amp; Budgets'!$C$11:$C$40, MATCH($D795, 'Categories &amp; Budgets'!$B$11:$B$40, 0)), ""))</f>
        <v/>
      </c>
      <c r="L795" s="32"/>
      <c r="S795" s="7" t="str">
        <f t="shared" si="25"/>
        <v/>
      </c>
      <c r="U795" s="7" t="str">
        <f t="shared" si="26"/>
        <v/>
      </c>
      <c r="X795" s="79"/>
      <c r="Z795" s="7" t="str">
        <f>IF($D795="", "", COUNTIF('Categories &amp; Budgets'!$B$11:$B$40, $D795))</f>
        <v/>
      </c>
    </row>
    <row r="796" spans="1:26" x14ac:dyDescent="0.25">
      <c r="A796" s="32"/>
      <c r="B796" s="102"/>
      <c r="C796" s="103"/>
      <c r="D796" s="103"/>
      <c r="E796" s="103"/>
      <c r="F796" s="103"/>
      <c r="G796" s="104"/>
      <c r="H796" s="32"/>
      <c r="I796" s="27" t="str">
        <f>IF($D796="", "", IFERROR(INDEX('Categories &amp; Budgets'!$K$11:$K$40, MATCH($D796, 'Categories &amp; Budgets'!$B$11:$B$40, 0)), ""))</f>
        <v/>
      </c>
      <c r="J796" s="32"/>
      <c r="K796" s="30" t="str">
        <f>IF($D796="", "", IFERROR(INDEX('Categories &amp; Budgets'!$C$11:$C$40, MATCH($D796, 'Categories &amp; Budgets'!$B$11:$B$40, 0)), ""))</f>
        <v/>
      </c>
      <c r="L796" s="32"/>
      <c r="S796" s="7" t="str">
        <f t="shared" si="25"/>
        <v/>
      </c>
      <c r="U796" s="7" t="str">
        <f t="shared" si="26"/>
        <v/>
      </c>
      <c r="X796" s="79"/>
      <c r="Z796" s="7" t="str">
        <f>IF($D796="", "", COUNTIF('Categories &amp; Budgets'!$B$11:$B$40, $D796))</f>
        <v/>
      </c>
    </row>
    <row r="797" spans="1:26" x14ac:dyDescent="0.25">
      <c r="A797" s="32"/>
      <c r="B797" s="102"/>
      <c r="C797" s="103"/>
      <c r="D797" s="103"/>
      <c r="E797" s="103"/>
      <c r="F797" s="103"/>
      <c r="G797" s="104"/>
      <c r="H797" s="32"/>
      <c r="I797" s="27" t="str">
        <f>IF($D797="", "", IFERROR(INDEX('Categories &amp; Budgets'!$K$11:$K$40, MATCH($D797, 'Categories &amp; Budgets'!$B$11:$B$40, 0)), ""))</f>
        <v/>
      </c>
      <c r="J797" s="32"/>
      <c r="K797" s="30" t="str">
        <f>IF($D797="", "", IFERROR(INDEX('Categories &amp; Budgets'!$C$11:$C$40, MATCH($D797, 'Categories &amp; Budgets'!$B$11:$B$40, 0)), ""))</f>
        <v/>
      </c>
      <c r="L797" s="32"/>
      <c r="S797" s="7" t="str">
        <f t="shared" si="25"/>
        <v/>
      </c>
      <c r="U797" s="7" t="str">
        <f t="shared" si="26"/>
        <v/>
      </c>
      <c r="X797" s="79"/>
      <c r="Z797" s="7" t="str">
        <f>IF($D797="", "", COUNTIF('Categories &amp; Budgets'!$B$11:$B$40, $D797))</f>
        <v/>
      </c>
    </row>
    <row r="798" spans="1:26" x14ac:dyDescent="0.25">
      <c r="A798" s="32"/>
      <c r="B798" s="102"/>
      <c r="C798" s="103"/>
      <c r="D798" s="103"/>
      <c r="E798" s="103"/>
      <c r="F798" s="103"/>
      <c r="G798" s="104"/>
      <c r="H798" s="32"/>
      <c r="I798" s="27" t="str">
        <f>IF($D798="", "", IFERROR(INDEX('Categories &amp; Budgets'!$K$11:$K$40, MATCH($D798, 'Categories &amp; Budgets'!$B$11:$B$40, 0)), ""))</f>
        <v/>
      </c>
      <c r="J798" s="32"/>
      <c r="K798" s="30" t="str">
        <f>IF($D798="", "", IFERROR(INDEX('Categories &amp; Budgets'!$C$11:$C$40, MATCH($D798, 'Categories &amp; Budgets'!$B$11:$B$40, 0)), ""))</f>
        <v/>
      </c>
      <c r="L798" s="32"/>
      <c r="S798" s="7" t="str">
        <f t="shared" si="25"/>
        <v/>
      </c>
      <c r="U798" s="7" t="str">
        <f t="shared" si="26"/>
        <v/>
      </c>
      <c r="X798" s="79"/>
      <c r="Z798" s="7" t="str">
        <f>IF($D798="", "", COUNTIF('Categories &amp; Budgets'!$B$11:$B$40, $D798))</f>
        <v/>
      </c>
    </row>
    <row r="799" spans="1:26" x14ac:dyDescent="0.25">
      <c r="A799" s="32"/>
      <c r="B799" s="102"/>
      <c r="C799" s="103"/>
      <c r="D799" s="103"/>
      <c r="E799" s="103"/>
      <c r="F799" s="103"/>
      <c r="G799" s="104"/>
      <c r="H799" s="32"/>
      <c r="I799" s="27" t="str">
        <f>IF($D799="", "", IFERROR(INDEX('Categories &amp; Budgets'!$K$11:$K$40, MATCH($D799, 'Categories &amp; Budgets'!$B$11:$B$40, 0)), ""))</f>
        <v/>
      </c>
      <c r="J799" s="32"/>
      <c r="K799" s="30" t="str">
        <f>IF($D799="", "", IFERROR(INDEX('Categories &amp; Budgets'!$C$11:$C$40, MATCH($D799, 'Categories &amp; Budgets'!$B$11:$B$40, 0)), ""))</f>
        <v/>
      </c>
      <c r="L799" s="32"/>
      <c r="S799" s="7" t="str">
        <f t="shared" si="25"/>
        <v/>
      </c>
      <c r="U799" s="7" t="str">
        <f t="shared" si="26"/>
        <v/>
      </c>
      <c r="X799" s="79"/>
      <c r="Z799" s="7" t="str">
        <f>IF($D799="", "", COUNTIF('Categories &amp; Budgets'!$B$11:$B$40, $D799))</f>
        <v/>
      </c>
    </row>
    <row r="800" spans="1:26" x14ac:dyDescent="0.25">
      <c r="A800" s="32"/>
      <c r="B800" s="102"/>
      <c r="C800" s="103"/>
      <c r="D800" s="103"/>
      <c r="E800" s="103"/>
      <c r="F800" s="103"/>
      <c r="G800" s="104"/>
      <c r="H800" s="32"/>
      <c r="I800" s="27" t="str">
        <f>IF($D800="", "", IFERROR(INDEX('Categories &amp; Budgets'!$K$11:$K$40, MATCH($D800, 'Categories &amp; Budgets'!$B$11:$B$40, 0)), ""))</f>
        <v/>
      </c>
      <c r="J800" s="32"/>
      <c r="K800" s="30" t="str">
        <f>IF($D800="", "", IFERROR(INDEX('Categories &amp; Budgets'!$C$11:$C$40, MATCH($D800, 'Categories &amp; Budgets'!$B$11:$B$40, 0)), ""))</f>
        <v/>
      </c>
      <c r="L800" s="32"/>
      <c r="S800" s="7" t="str">
        <f t="shared" si="25"/>
        <v/>
      </c>
      <c r="U800" s="7" t="str">
        <f t="shared" si="26"/>
        <v/>
      </c>
      <c r="X800" s="79"/>
      <c r="Z800" s="7" t="str">
        <f>IF($D800="", "", COUNTIF('Categories &amp; Budgets'!$B$11:$B$40, $D800))</f>
        <v/>
      </c>
    </row>
    <row r="801" spans="1:26" x14ac:dyDescent="0.25">
      <c r="A801" s="32"/>
      <c r="B801" s="102"/>
      <c r="C801" s="103"/>
      <c r="D801" s="103"/>
      <c r="E801" s="103"/>
      <c r="F801" s="103"/>
      <c r="G801" s="104"/>
      <c r="H801" s="32"/>
      <c r="I801" s="27" t="str">
        <f>IF($D801="", "", IFERROR(INDEX('Categories &amp; Budgets'!$K$11:$K$40, MATCH($D801, 'Categories &amp; Budgets'!$B$11:$B$40, 0)), ""))</f>
        <v/>
      </c>
      <c r="J801" s="32"/>
      <c r="K801" s="30" t="str">
        <f>IF($D801="", "", IFERROR(INDEX('Categories &amp; Budgets'!$C$11:$C$40, MATCH($D801, 'Categories &amp; Budgets'!$B$11:$B$40, 0)), ""))</f>
        <v/>
      </c>
      <c r="L801" s="32"/>
      <c r="S801" s="7" t="str">
        <f t="shared" si="25"/>
        <v/>
      </c>
      <c r="U801" s="7" t="str">
        <f t="shared" si="26"/>
        <v/>
      </c>
      <c r="X801" s="79"/>
      <c r="Z801" s="7" t="str">
        <f>IF($D801="", "", COUNTIF('Categories &amp; Budgets'!$B$11:$B$40, $D801))</f>
        <v/>
      </c>
    </row>
    <row r="802" spans="1:26" x14ac:dyDescent="0.25">
      <c r="A802" s="32"/>
      <c r="B802" s="102"/>
      <c r="C802" s="103"/>
      <c r="D802" s="103"/>
      <c r="E802" s="103"/>
      <c r="F802" s="103"/>
      <c r="G802" s="104"/>
      <c r="H802" s="32"/>
      <c r="I802" s="27" t="str">
        <f>IF($D802="", "", IFERROR(INDEX('Categories &amp; Budgets'!$K$11:$K$40, MATCH($D802, 'Categories &amp; Budgets'!$B$11:$B$40, 0)), ""))</f>
        <v/>
      </c>
      <c r="J802" s="32"/>
      <c r="K802" s="30" t="str">
        <f>IF($D802="", "", IFERROR(INDEX('Categories &amp; Budgets'!$C$11:$C$40, MATCH($D802, 'Categories &amp; Budgets'!$B$11:$B$40, 0)), ""))</f>
        <v/>
      </c>
      <c r="L802" s="32"/>
      <c r="S802" s="7" t="str">
        <f t="shared" si="25"/>
        <v/>
      </c>
      <c r="U802" s="7" t="str">
        <f t="shared" si="26"/>
        <v/>
      </c>
      <c r="X802" s="79"/>
      <c r="Z802" s="7" t="str">
        <f>IF($D802="", "", COUNTIF('Categories &amp; Budgets'!$B$11:$B$40, $D802))</f>
        <v/>
      </c>
    </row>
    <row r="803" spans="1:26" x14ac:dyDescent="0.25">
      <c r="A803" s="32"/>
      <c r="B803" s="102"/>
      <c r="C803" s="103"/>
      <c r="D803" s="103"/>
      <c r="E803" s="103"/>
      <c r="F803" s="103"/>
      <c r="G803" s="104"/>
      <c r="H803" s="32"/>
      <c r="I803" s="27" t="str">
        <f>IF($D803="", "", IFERROR(INDEX('Categories &amp; Budgets'!$K$11:$K$40, MATCH($D803, 'Categories &amp; Budgets'!$B$11:$B$40, 0)), ""))</f>
        <v/>
      </c>
      <c r="J803" s="32"/>
      <c r="K803" s="30" t="str">
        <f>IF($D803="", "", IFERROR(INDEX('Categories &amp; Budgets'!$C$11:$C$40, MATCH($D803, 'Categories &amp; Budgets'!$B$11:$B$40, 0)), ""))</f>
        <v/>
      </c>
      <c r="L803" s="32"/>
      <c r="S803" s="7" t="str">
        <f t="shared" si="25"/>
        <v/>
      </c>
      <c r="U803" s="7" t="str">
        <f t="shared" si="26"/>
        <v/>
      </c>
      <c r="X803" s="79"/>
      <c r="Z803" s="7" t="str">
        <f>IF($D803="", "", COUNTIF('Categories &amp; Budgets'!$B$11:$B$40, $D803))</f>
        <v/>
      </c>
    </row>
    <row r="804" spans="1:26" x14ac:dyDescent="0.25">
      <c r="A804" s="32"/>
      <c r="B804" s="102"/>
      <c r="C804" s="103"/>
      <c r="D804" s="103"/>
      <c r="E804" s="103"/>
      <c r="F804" s="103"/>
      <c r="G804" s="104"/>
      <c r="H804" s="32"/>
      <c r="I804" s="27" t="str">
        <f>IF($D804="", "", IFERROR(INDEX('Categories &amp; Budgets'!$K$11:$K$40, MATCH($D804, 'Categories &amp; Budgets'!$B$11:$B$40, 0)), ""))</f>
        <v/>
      </c>
      <c r="J804" s="32"/>
      <c r="K804" s="30" t="str">
        <f>IF($D804="", "", IFERROR(INDEX('Categories &amp; Budgets'!$C$11:$C$40, MATCH($D804, 'Categories &amp; Budgets'!$B$11:$B$40, 0)), ""))</f>
        <v/>
      </c>
      <c r="L804" s="32"/>
      <c r="S804" s="7" t="str">
        <f t="shared" si="25"/>
        <v/>
      </c>
      <c r="U804" s="7" t="str">
        <f t="shared" si="26"/>
        <v/>
      </c>
      <c r="X804" s="79"/>
      <c r="Z804" s="7" t="str">
        <f>IF($D804="", "", COUNTIF('Categories &amp; Budgets'!$B$11:$B$40, $D804))</f>
        <v/>
      </c>
    </row>
    <row r="805" spans="1:26" x14ac:dyDescent="0.25">
      <c r="A805" s="32"/>
      <c r="B805" s="102"/>
      <c r="C805" s="103"/>
      <c r="D805" s="103"/>
      <c r="E805" s="103"/>
      <c r="F805" s="103"/>
      <c r="G805" s="104"/>
      <c r="H805" s="32"/>
      <c r="I805" s="27" t="str">
        <f>IF($D805="", "", IFERROR(INDEX('Categories &amp; Budgets'!$K$11:$K$40, MATCH($D805, 'Categories &amp; Budgets'!$B$11:$B$40, 0)), ""))</f>
        <v/>
      </c>
      <c r="J805" s="32"/>
      <c r="K805" s="30" t="str">
        <f>IF($D805="", "", IFERROR(INDEX('Categories &amp; Budgets'!$C$11:$C$40, MATCH($D805, 'Categories &amp; Budgets'!$B$11:$B$40, 0)), ""))</f>
        <v/>
      </c>
      <c r="L805" s="32"/>
      <c r="S805" s="7" t="str">
        <f t="shared" si="25"/>
        <v/>
      </c>
      <c r="U805" s="7" t="str">
        <f t="shared" si="26"/>
        <v/>
      </c>
      <c r="X805" s="79"/>
      <c r="Z805" s="7" t="str">
        <f>IF($D805="", "", COUNTIF('Categories &amp; Budgets'!$B$11:$B$40, $D805))</f>
        <v/>
      </c>
    </row>
    <row r="806" spans="1:26" x14ac:dyDescent="0.25">
      <c r="A806" s="32"/>
      <c r="B806" s="102"/>
      <c r="C806" s="103"/>
      <c r="D806" s="103"/>
      <c r="E806" s="103"/>
      <c r="F806" s="103"/>
      <c r="G806" s="104"/>
      <c r="H806" s="32"/>
      <c r="I806" s="27" t="str">
        <f>IF($D806="", "", IFERROR(INDEX('Categories &amp; Budgets'!$K$11:$K$40, MATCH($D806, 'Categories &amp; Budgets'!$B$11:$B$40, 0)), ""))</f>
        <v/>
      </c>
      <c r="J806" s="32"/>
      <c r="K806" s="30" t="str">
        <f>IF($D806="", "", IFERROR(INDEX('Categories &amp; Budgets'!$C$11:$C$40, MATCH($D806, 'Categories &amp; Budgets'!$B$11:$B$40, 0)), ""))</f>
        <v/>
      </c>
      <c r="L806" s="32"/>
      <c r="S806" s="7" t="str">
        <f t="shared" si="25"/>
        <v/>
      </c>
      <c r="U806" s="7" t="str">
        <f t="shared" si="26"/>
        <v/>
      </c>
      <c r="X806" s="79"/>
      <c r="Z806" s="7" t="str">
        <f>IF($D806="", "", COUNTIF('Categories &amp; Budgets'!$B$11:$B$40, $D806))</f>
        <v/>
      </c>
    </row>
    <row r="807" spans="1:26" x14ac:dyDescent="0.25">
      <c r="A807" s="32"/>
      <c r="B807" s="102"/>
      <c r="C807" s="103"/>
      <c r="D807" s="103"/>
      <c r="E807" s="103"/>
      <c r="F807" s="103"/>
      <c r="G807" s="104"/>
      <c r="H807" s="32"/>
      <c r="I807" s="27" t="str">
        <f>IF($D807="", "", IFERROR(INDEX('Categories &amp; Budgets'!$K$11:$K$40, MATCH($D807, 'Categories &amp; Budgets'!$B$11:$B$40, 0)), ""))</f>
        <v/>
      </c>
      <c r="J807" s="32"/>
      <c r="K807" s="30" t="str">
        <f>IF($D807="", "", IFERROR(INDEX('Categories &amp; Budgets'!$C$11:$C$40, MATCH($D807, 'Categories &amp; Budgets'!$B$11:$B$40, 0)), ""))</f>
        <v/>
      </c>
      <c r="L807" s="32"/>
      <c r="S807" s="7" t="str">
        <f t="shared" si="25"/>
        <v/>
      </c>
      <c r="U807" s="7" t="str">
        <f t="shared" si="26"/>
        <v/>
      </c>
      <c r="X807" s="79"/>
      <c r="Z807" s="7" t="str">
        <f>IF($D807="", "", COUNTIF('Categories &amp; Budgets'!$B$11:$B$40, $D807))</f>
        <v/>
      </c>
    </row>
    <row r="808" spans="1:26" x14ac:dyDescent="0.25">
      <c r="A808" s="32"/>
      <c r="B808" s="102"/>
      <c r="C808" s="103"/>
      <c r="D808" s="103"/>
      <c r="E808" s="103"/>
      <c r="F808" s="103"/>
      <c r="G808" s="104"/>
      <c r="H808" s="32"/>
      <c r="I808" s="27" t="str">
        <f>IF($D808="", "", IFERROR(INDEX('Categories &amp; Budgets'!$K$11:$K$40, MATCH($D808, 'Categories &amp; Budgets'!$B$11:$B$40, 0)), ""))</f>
        <v/>
      </c>
      <c r="J808" s="32"/>
      <c r="K808" s="30" t="str">
        <f>IF($D808="", "", IFERROR(INDEX('Categories &amp; Budgets'!$C$11:$C$40, MATCH($D808, 'Categories &amp; Budgets'!$B$11:$B$40, 0)), ""))</f>
        <v/>
      </c>
      <c r="L808" s="32"/>
      <c r="S808" s="7" t="str">
        <f t="shared" si="25"/>
        <v/>
      </c>
      <c r="U808" s="7" t="str">
        <f t="shared" si="26"/>
        <v/>
      </c>
      <c r="X808" s="79"/>
      <c r="Z808" s="7" t="str">
        <f>IF($D808="", "", COUNTIF('Categories &amp; Budgets'!$B$11:$B$40, $D808))</f>
        <v/>
      </c>
    </row>
    <row r="809" spans="1:26" x14ac:dyDescent="0.25">
      <c r="A809" s="32"/>
      <c r="B809" s="102"/>
      <c r="C809" s="103"/>
      <c r="D809" s="103"/>
      <c r="E809" s="103"/>
      <c r="F809" s="103"/>
      <c r="G809" s="104"/>
      <c r="H809" s="32"/>
      <c r="I809" s="27" t="str">
        <f>IF($D809="", "", IFERROR(INDEX('Categories &amp; Budgets'!$K$11:$K$40, MATCH($D809, 'Categories &amp; Budgets'!$B$11:$B$40, 0)), ""))</f>
        <v/>
      </c>
      <c r="J809" s="32"/>
      <c r="K809" s="30" t="str">
        <f>IF($D809="", "", IFERROR(INDEX('Categories &amp; Budgets'!$C$11:$C$40, MATCH($D809, 'Categories &amp; Budgets'!$B$11:$B$40, 0)), ""))</f>
        <v/>
      </c>
      <c r="L809" s="32"/>
      <c r="S809" s="7" t="str">
        <f t="shared" si="25"/>
        <v/>
      </c>
      <c r="U809" s="7" t="str">
        <f t="shared" si="26"/>
        <v/>
      </c>
      <c r="X809" s="79"/>
      <c r="Z809" s="7" t="str">
        <f>IF($D809="", "", COUNTIF('Categories &amp; Budgets'!$B$11:$B$40, $D809))</f>
        <v/>
      </c>
    </row>
    <row r="810" spans="1:26" x14ac:dyDescent="0.25">
      <c r="A810" s="32"/>
      <c r="B810" s="102"/>
      <c r="C810" s="103"/>
      <c r="D810" s="103"/>
      <c r="E810" s="103"/>
      <c r="F810" s="103"/>
      <c r="G810" s="104"/>
      <c r="H810" s="32"/>
      <c r="I810" s="27" t="str">
        <f>IF($D810="", "", IFERROR(INDEX('Categories &amp; Budgets'!$K$11:$K$40, MATCH($D810, 'Categories &amp; Budgets'!$B$11:$B$40, 0)), ""))</f>
        <v/>
      </c>
      <c r="J810" s="32"/>
      <c r="K810" s="30" t="str">
        <f>IF($D810="", "", IFERROR(INDEX('Categories &amp; Budgets'!$C$11:$C$40, MATCH($D810, 'Categories &amp; Budgets'!$B$11:$B$40, 0)), ""))</f>
        <v/>
      </c>
      <c r="L810" s="32"/>
      <c r="S810" s="7" t="str">
        <f t="shared" si="25"/>
        <v/>
      </c>
      <c r="U810" s="7" t="str">
        <f t="shared" si="26"/>
        <v/>
      </c>
      <c r="X810" s="79"/>
      <c r="Z810" s="7" t="str">
        <f>IF($D810="", "", COUNTIF('Categories &amp; Budgets'!$B$11:$B$40, $D810))</f>
        <v/>
      </c>
    </row>
    <row r="811" spans="1:26" x14ac:dyDescent="0.25">
      <c r="A811" s="32"/>
      <c r="B811" s="102"/>
      <c r="C811" s="103"/>
      <c r="D811" s="103"/>
      <c r="E811" s="103"/>
      <c r="F811" s="103"/>
      <c r="G811" s="104"/>
      <c r="H811" s="32"/>
      <c r="I811" s="27" t="str">
        <f>IF($D811="", "", IFERROR(INDEX('Categories &amp; Budgets'!$K$11:$K$40, MATCH($D811, 'Categories &amp; Budgets'!$B$11:$B$40, 0)), ""))</f>
        <v/>
      </c>
      <c r="J811" s="32"/>
      <c r="K811" s="30" t="str">
        <f>IF($D811="", "", IFERROR(INDEX('Categories &amp; Budgets'!$C$11:$C$40, MATCH($D811, 'Categories &amp; Budgets'!$B$11:$B$40, 0)), ""))</f>
        <v/>
      </c>
      <c r="L811" s="32"/>
      <c r="S811" s="7" t="str">
        <f t="shared" si="25"/>
        <v/>
      </c>
      <c r="U811" s="7" t="str">
        <f t="shared" si="26"/>
        <v/>
      </c>
      <c r="X811" s="79"/>
      <c r="Z811" s="7" t="str">
        <f>IF($D811="", "", COUNTIF('Categories &amp; Budgets'!$B$11:$B$40, $D811))</f>
        <v/>
      </c>
    </row>
    <row r="812" spans="1:26" x14ac:dyDescent="0.25">
      <c r="A812" s="32"/>
      <c r="B812" s="102"/>
      <c r="C812" s="103"/>
      <c r="D812" s="103"/>
      <c r="E812" s="103"/>
      <c r="F812" s="103"/>
      <c r="G812" s="104"/>
      <c r="H812" s="32"/>
      <c r="I812" s="27" t="str">
        <f>IF($D812="", "", IFERROR(INDEX('Categories &amp; Budgets'!$K$11:$K$40, MATCH($D812, 'Categories &amp; Budgets'!$B$11:$B$40, 0)), ""))</f>
        <v/>
      </c>
      <c r="J812" s="32"/>
      <c r="K812" s="30" t="str">
        <f>IF($D812="", "", IFERROR(INDEX('Categories &amp; Budgets'!$C$11:$C$40, MATCH($D812, 'Categories &amp; Budgets'!$B$11:$B$40, 0)), ""))</f>
        <v/>
      </c>
      <c r="L812" s="32"/>
      <c r="S812" s="7" t="str">
        <f t="shared" si="25"/>
        <v/>
      </c>
      <c r="U812" s="7" t="str">
        <f t="shared" si="26"/>
        <v/>
      </c>
      <c r="X812" s="79"/>
      <c r="Z812" s="7" t="str">
        <f>IF($D812="", "", COUNTIF('Categories &amp; Budgets'!$B$11:$B$40, $D812))</f>
        <v/>
      </c>
    </row>
    <row r="813" spans="1:26" x14ac:dyDescent="0.25">
      <c r="A813" s="32"/>
      <c r="B813" s="102"/>
      <c r="C813" s="103"/>
      <c r="D813" s="103"/>
      <c r="E813" s="103"/>
      <c r="F813" s="103"/>
      <c r="G813" s="104"/>
      <c r="H813" s="32"/>
      <c r="I813" s="27" t="str">
        <f>IF($D813="", "", IFERROR(INDEX('Categories &amp; Budgets'!$K$11:$K$40, MATCH($D813, 'Categories &amp; Budgets'!$B$11:$B$40, 0)), ""))</f>
        <v/>
      </c>
      <c r="J813" s="32"/>
      <c r="K813" s="30" t="str">
        <f>IF($D813="", "", IFERROR(INDEX('Categories &amp; Budgets'!$C$11:$C$40, MATCH($D813, 'Categories &amp; Budgets'!$B$11:$B$40, 0)), ""))</f>
        <v/>
      </c>
      <c r="L813" s="32"/>
      <c r="S813" s="7" t="str">
        <f t="shared" si="25"/>
        <v/>
      </c>
      <c r="U813" s="7" t="str">
        <f t="shared" si="26"/>
        <v/>
      </c>
      <c r="X813" s="79"/>
      <c r="Z813" s="7" t="str">
        <f>IF($D813="", "", COUNTIF('Categories &amp; Budgets'!$B$11:$B$40, $D813))</f>
        <v/>
      </c>
    </row>
    <row r="814" spans="1:26" x14ac:dyDescent="0.25">
      <c r="A814" s="32"/>
      <c r="B814" s="102"/>
      <c r="C814" s="103"/>
      <c r="D814" s="103"/>
      <c r="E814" s="103"/>
      <c r="F814" s="103"/>
      <c r="G814" s="104"/>
      <c r="H814" s="32"/>
      <c r="I814" s="27" t="str">
        <f>IF($D814="", "", IFERROR(INDEX('Categories &amp; Budgets'!$K$11:$K$40, MATCH($D814, 'Categories &amp; Budgets'!$B$11:$B$40, 0)), ""))</f>
        <v/>
      </c>
      <c r="J814" s="32"/>
      <c r="K814" s="30" t="str">
        <f>IF($D814="", "", IFERROR(INDEX('Categories &amp; Budgets'!$C$11:$C$40, MATCH($D814, 'Categories &amp; Budgets'!$B$11:$B$40, 0)), ""))</f>
        <v/>
      </c>
      <c r="L814" s="32"/>
      <c r="S814" s="7" t="str">
        <f t="shared" si="25"/>
        <v/>
      </c>
      <c r="U814" s="7" t="str">
        <f t="shared" si="26"/>
        <v/>
      </c>
      <c r="X814" s="79"/>
      <c r="Z814" s="7" t="str">
        <f>IF($D814="", "", COUNTIF('Categories &amp; Budgets'!$B$11:$B$40, $D814))</f>
        <v/>
      </c>
    </row>
    <row r="815" spans="1:26" x14ac:dyDescent="0.25">
      <c r="A815" s="32"/>
      <c r="B815" s="102"/>
      <c r="C815" s="103"/>
      <c r="D815" s="103"/>
      <c r="E815" s="103"/>
      <c r="F815" s="103"/>
      <c r="G815" s="104"/>
      <c r="H815" s="32"/>
      <c r="I815" s="27" t="str">
        <f>IF($D815="", "", IFERROR(INDEX('Categories &amp; Budgets'!$K$11:$K$40, MATCH($D815, 'Categories &amp; Budgets'!$B$11:$B$40, 0)), ""))</f>
        <v/>
      </c>
      <c r="J815" s="32"/>
      <c r="K815" s="30" t="str">
        <f>IF($D815="", "", IFERROR(INDEX('Categories &amp; Budgets'!$C$11:$C$40, MATCH($D815, 'Categories &amp; Budgets'!$B$11:$B$40, 0)), ""))</f>
        <v/>
      </c>
      <c r="L815" s="32"/>
      <c r="S815" s="7" t="str">
        <f t="shared" si="25"/>
        <v/>
      </c>
      <c r="U815" s="7" t="str">
        <f t="shared" si="26"/>
        <v/>
      </c>
      <c r="X815" s="79"/>
      <c r="Z815" s="7" t="str">
        <f>IF($D815="", "", COUNTIF('Categories &amp; Budgets'!$B$11:$B$40, $D815))</f>
        <v/>
      </c>
    </row>
    <row r="816" spans="1:26" x14ac:dyDescent="0.25">
      <c r="A816" s="32"/>
      <c r="B816" s="102"/>
      <c r="C816" s="103"/>
      <c r="D816" s="103"/>
      <c r="E816" s="103"/>
      <c r="F816" s="103"/>
      <c r="G816" s="104"/>
      <c r="H816" s="32"/>
      <c r="I816" s="27" t="str">
        <f>IF($D816="", "", IFERROR(INDEX('Categories &amp; Budgets'!$K$11:$K$40, MATCH($D816, 'Categories &amp; Budgets'!$B$11:$B$40, 0)), ""))</f>
        <v/>
      </c>
      <c r="J816" s="32"/>
      <c r="K816" s="30" t="str">
        <f>IF($D816="", "", IFERROR(INDEX('Categories &amp; Budgets'!$C$11:$C$40, MATCH($D816, 'Categories &amp; Budgets'!$B$11:$B$40, 0)), ""))</f>
        <v/>
      </c>
      <c r="L816" s="32"/>
      <c r="S816" s="7" t="str">
        <f t="shared" si="25"/>
        <v/>
      </c>
      <c r="U816" s="7" t="str">
        <f t="shared" si="26"/>
        <v/>
      </c>
      <c r="X816" s="79"/>
      <c r="Z816" s="7" t="str">
        <f>IF($D816="", "", COUNTIF('Categories &amp; Budgets'!$B$11:$B$40, $D816))</f>
        <v/>
      </c>
    </row>
    <row r="817" spans="1:26" x14ac:dyDescent="0.25">
      <c r="A817" s="32"/>
      <c r="B817" s="102"/>
      <c r="C817" s="103"/>
      <c r="D817" s="103"/>
      <c r="E817" s="103"/>
      <c r="F817" s="103"/>
      <c r="G817" s="104"/>
      <c r="H817" s="32"/>
      <c r="I817" s="27" t="str">
        <f>IF($D817="", "", IFERROR(INDEX('Categories &amp; Budgets'!$K$11:$K$40, MATCH($D817, 'Categories &amp; Budgets'!$B$11:$B$40, 0)), ""))</f>
        <v/>
      </c>
      <c r="J817" s="32"/>
      <c r="K817" s="30" t="str">
        <f>IF($D817="", "", IFERROR(INDEX('Categories &amp; Budgets'!$C$11:$C$40, MATCH($D817, 'Categories &amp; Budgets'!$B$11:$B$40, 0)), ""))</f>
        <v/>
      </c>
      <c r="L817" s="32"/>
      <c r="S817" s="7" t="str">
        <f t="shared" si="25"/>
        <v/>
      </c>
      <c r="U817" s="7" t="str">
        <f t="shared" si="26"/>
        <v/>
      </c>
      <c r="X817" s="79"/>
      <c r="Z817" s="7" t="str">
        <f>IF($D817="", "", COUNTIF('Categories &amp; Budgets'!$B$11:$B$40, $D817))</f>
        <v/>
      </c>
    </row>
    <row r="818" spans="1:26" x14ac:dyDescent="0.25">
      <c r="A818" s="32"/>
      <c r="B818" s="102"/>
      <c r="C818" s="103"/>
      <c r="D818" s="103"/>
      <c r="E818" s="103"/>
      <c r="F818" s="103"/>
      <c r="G818" s="104"/>
      <c r="H818" s="32"/>
      <c r="I818" s="27" t="str">
        <f>IF($D818="", "", IFERROR(INDEX('Categories &amp; Budgets'!$K$11:$K$40, MATCH($D818, 'Categories &amp; Budgets'!$B$11:$B$40, 0)), ""))</f>
        <v/>
      </c>
      <c r="J818" s="32"/>
      <c r="K818" s="30" t="str">
        <f>IF($D818="", "", IFERROR(INDEX('Categories &amp; Budgets'!$C$11:$C$40, MATCH($D818, 'Categories &amp; Budgets'!$B$11:$B$40, 0)), ""))</f>
        <v/>
      </c>
      <c r="L818" s="32"/>
      <c r="S818" s="7" t="str">
        <f t="shared" si="25"/>
        <v/>
      </c>
      <c r="U818" s="7" t="str">
        <f t="shared" si="26"/>
        <v/>
      </c>
      <c r="X818" s="79"/>
      <c r="Z818" s="7" t="str">
        <f>IF($D818="", "", COUNTIF('Categories &amp; Budgets'!$B$11:$B$40, $D818))</f>
        <v/>
      </c>
    </row>
    <row r="819" spans="1:26" x14ac:dyDescent="0.25">
      <c r="A819" s="32"/>
      <c r="B819" s="102"/>
      <c r="C819" s="103"/>
      <c r="D819" s="103"/>
      <c r="E819" s="103"/>
      <c r="F819" s="103"/>
      <c r="G819" s="104"/>
      <c r="H819" s="32"/>
      <c r="I819" s="27" t="str">
        <f>IF($D819="", "", IFERROR(INDEX('Categories &amp; Budgets'!$K$11:$K$40, MATCH($D819, 'Categories &amp; Budgets'!$B$11:$B$40, 0)), ""))</f>
        <v/>
      </c>
      <c r="J819" s="32"/>
      <c r="K819" s="30" t="str">
        <f>IF($D819="", "", IFERROR(INDEX('Categories &amp; Budgets'!$C$11:$C$40, MATCH($D819, 'Categories &amp; Budgets'!$B$11:$B$40, 0)), ""))</f>
        <v/>
      </c>
      <c r="L819" s="32"/>
      <c r="S819" s="7" t="str">
        <f t="shared" si="25"/>
        <v/>
      </c>
      <c r="U819" s="7" t="str">
        <f t="shared" si="26"/>
        <v/>
      </c>
      <c r="X819" s="79"/>
      <c r="Z819" s="7" t="str">
        <f>IF($D819="", "", COUNTIF('Categories &amp; Budgets'!$B$11:$B$40, $D819))</f>
        <v/>
      </c>
    </row>
    <row r="820" spans="1:26" x14ac:dyDescent="0.25">
      <c r="A820" s="32"/>
      <c r="B820" s="102"/>
      <c r="C820" s="103"/>
      <c r="D820" s="103"/>
      <c r="E820" s="103"/>
      <c r="F820" s="103"/>
      <c r="G820" s="104"/>
      <c r="H820" s="32"/>
      <c r="I820" s="27" t="str">
        <f>IF($D820="", "", IFERROR(INDEX('Categories &amp; Budgets'!$K$11:$K$40, MATCH($D820, 'Categories &amp; Budgets'!$B$11:$B$40, 0)), ""))</f>
        <v/>
      </c>
      <c r="J820" s="32"/>
      <c r="K820" s="30" t="str">
        <f>IF($D820="", "", IFERROR(INDEX('Categories &amp; Budgets'!$C$11:$C$40, MATCH($D820, 'Categories &amp; Budgets'!$B$11:$B$40, 0)), ""))</f>
        <v/>
      </c>
      <c r="L820" s="32"/>
      <c r="S820" s="7" t="str">
        <f t="shared" si="25"/>
        <v/>
      </c>
      <c r="U820" s="7" t="str">
        <f t="shared" si="26"/>
        <v/>
      </c>
      <c r="X820" s="79"/>
      <c r="Z820" s="7" t="str">
        <f>IF($D820="", "", COUNTIF('Categories &amp; Budgets'!$B$11:$B$40, $D820))</f>
        <v/>
      </c>
    </row>
    <row r="821" spans="1:26" x14ac:dyDescent="0.25">
      <c r="A821" s="32"/>
      <c r="B821" s="102"/>
      <c r="C821" s="103"/>
      <c r="D821" s="103"/>
      <c r="E821" s="103"/>
      <c r="F821" s="103"/>
      <c r="G821" s="104"/>
      <c r="H821" s="32"/>
      <c r="I821" s="27" t="str">
        <f>IF($D821="", "", IFERROR(INDEX('Categories &amp; Budgets'!$K$11:$K$40, MATCH($D821, 'Categories &amp; Budgets'!$B$11:$B$40, 0)), ""))</f>
        <v/>
      </c>
      <c r="J821" s="32"/>
      <c r="K821" s="30" t="str">
        <f>IF($D821="", "", IFERROR(INDEX('Categories &amp; Budgets'!$C$11:$C$40, MATCH($D821, 'Categories &amp; Budgets'!$B$11:$B$40, 0)), ""))</f>
        <v/>
      </c>
      <c r="L821" s="32"/>
      <c r="S821" s="7" t="str">
        <f t="shared" si="25"/>
        <v/>
      </c>
      <c r="U821" s="7" t="str">
        <f t="shared" si="26"/>
        <v/>
      </c>
      <c r="X821" s="79"/>
      <c r="Z821" s="7" t="str">
        <f>IF($D821="", "", COUNTIF('Categories &amp; Budgets'!$B$11:$B$40, $D821))</f>
        <v/>
      </c>
    </row>
    <row r="822" spans="1:26" x14ac:dyDescent="0.25">
      <c r="A822" s="32"/>
      <c r="B822" s="102"/>
      <c r="C822" s="103"/>
      <c r="D822" s="103"/>
      <c r="E822" s="103"/>
      <c r="F822" s="103"/>
      <c r="G822" s="104"/>
      <c r="H822" s="32"/>
      <c r="I822" s="27" t="str">
        <f>IF($D822="", "", IFERROR(INDEX('Categories &amp; Budgets'!$K$11:$K$40, MATCH($D822, 'Categories &amp; Budgets'!$B$11:$B$40, 0)), ""))</f>
        <v/>
      </c>
      <c r="J822" s="32"/>
      <c r="K822" s="30" t="str">
        <f>IF($D822="", "", IFERROR(INDEX('Categories &amp; Budgets'!$C$11:$C$40, MATCH($D822, 'Categories &amp; Budgets'!$B$11:$B$40, 0)), ""))</f>
        <v/>
      </c>
      <c r="L822" s="32"/>
      <c r="S822" s="7" t="str">
        <f t="shared" si="25"/>
        <v/>
      </c>
      <c r="U822" s="7" t="str">
        <f t="shared" si="26"/>
        <v/>
      </c>
      <c r="X822" s="79"/>
      <c r="Z822" s="7" t="str">
        <f>IF($D822="", "", COUNTIF('Categories &amp; Budgets'!$B$11:$B$40, $D822))</f>
        <v/>
      </c>
    </row>
    <row r="823" spans="1:26" x14ac:dyDescent="0.25">
      <c r="A823" s="32"/>
      <c r="B823" s="102"/>
      <c r="C823" s="103"/>
      <c r="D823" s="103"/>
      <c r="E823" s="103"/>
      <c r="F823" s="103"/>
      <c r="G823" s="104"/>
      <c r="H823" s="32"/>
      <c r="I823" s="27" t="str">
        <f>IF($D823="", "", IFERROR(INDEX('Categories &amp; Budgets'!$K$11:$K$40, MATCH($D823, 'Categories &amp; Budgets'!$B$11:$B$40, 0)), ""))</f>
        <v/>
      </c>
      <c r="J823" s="32"/>
      <c r="K823" s="30" t="str">
        <f>IF($D823="", "", IFERROR(INDEX('Categories &amp; Budgets'!$C$11:$C$40, MATCH($D823, 'Categories &amp; Budgets'!$B$11:$B$40, 0)), ""))</f>
        <v/>
      </c>
      <c r="L823" s="32"/>
      <c r="S823" s="7" t="str">
        <f t="shared" si="25"/>
        <v/>
      </c>
      <c r="U823" s="7" t="str">
        <f t="shared" si="26"/>
        <v/>
      </c>
      <c r="X823" s="79"/>
      <c r="Z823" s="7" t="str">
        <f>IF($D823="", "", COUNTIF('Categories &amp; Budgets'!$B$11:$B$40, $D823))</f>
        <v/>
      </c>
    </row>
    <row r="824" spans="1:26" x14ac:dyDescent="0.25">
      <c r="A824" s="32"/>
      <c r="B824" s="102"/>
      <c r="C824" s="103"/>
      <c r="D824" s="103"/>
      <c r="E824" s="103"/>
      <c r="F824" s="103"/>
      <c r="G824" s="104"/>
      <c r="H824" s="32"/>
      <c r="I824" s="27" t="str">
        <f>IF($D824="", "", IFERROR(INDEX('Categories &amp; Budgets'!$K$11:$K$40, MATCH($D824, 'Categories &amp; Budgets'!$B$11:$B$40, 0)), ""))</f>
        <v/>
      </c>
      <c r="J824" s="32"/>
      <c r="K824" s="30" t="str">
        <f>IF($D824="", "", IFERROR(INDEX('Categories &amp; Budgets'!$C$11:$C$40, MATCH($D824, 'Categories &amp; Budgets'!$B$11:$B$40, 0)), ""))</f>
        <v/>
      </c>
      <c r="L824" s="32"/>
      <c r="S824" s="7" t="str">
        <f t="shared" si="25"/>
        <v/>
      </c>
      <c r="U824" s="7" t="str">
        <f t="shared" si="26"/>
        <v/>
      </c>
      <c r="X824" s="79"/>
      <c r="Z824" s="7" t="str">
        <f>IF($D824="", "", COUNTIF('Categories &amp; Budgets'!$B$11:$B$40, $D824))</f>
        <v/>
      </c>
    </row>
    <row r="825" spans="1:26" x14ac:dyDescent="0.25">
      <c r="A825" s="32"/>
      <c r="B825" s="102"/>
      <c r="C825" s="103"/>
      <c r="D825" s="103"/>
      <c r="E825" s="103"/>
      <c r="F825" s="103"/>
      <c r="G825" s="104"/>
      <c r="H825" s="32"/>
      <c r="I825" s="27" t="str">
        <f>IF($D825="", "", IFERROR(INDEX('Categories &amp; Budgets'!$K$11:$K$40, MATCH($D825, 'Categories &amp; Budgets'!$B$11:$B$40, 0)), ""))</f>
        <v/>
      </c>
      <c r="J825" s="32"/>
      <c r="K825" s="30" t="str">
        <f>IF($D825="", "", IFERROR(INDEX('Categories &amp; Budgets'!$C$11:$C$40, MATCH($D825, 'Categories &amp; Budgets'!$B$11:$B$40, 0)), ""))</f>
        <v/>
      </c>
      <c r="L825" s="32"/>
      <c r="S825" s="7" t="str">
        <f t="shared" si="25"/>
        <v/>
      </c>
      <c r="U825" s="7" t="str">
        <f t="shared" si="26"/>
        <v/>
      </c>
      <c r="X825" s="79"/>
      <c r="Z825" s="7" t="str">
        <f>IF($D825="", "", COUNTIF('Categories &amp; Budgets'!$B$11:$B$40, $D825))</f>
        <v/>
      </c>
    </row>
    <row r="826" spans="1:26" x14ac:dyDescent="0.25">
      <c r="A826" s="32"/>
      <c r="B826" s="102"/>
      <c r="C826" s="103"/>
      <c r="D826" s="103"/>
      <c r="E826" s="103"/>
      <c r="F826" s="103"/>
      <c r="G826" s="104"/>
      <c r="H826" s="32"/>
      <c r="I826" s="27" t="str">
        <f>IF($D826="", "", IFERROR(INDEX('Categories &amp; Budgets'!$K$11:$K$40, MATCH($D826, 'Categories &amp; Budgets'!$B$11:$B$40, 0)), ""))</f>
        <v/>
      </c>
      <c r="J826" s="32"/>
      <c r="K826" s="30" t="str">
        <f>IF($D826="", "", IFERROR(INDEX('Categories &amp; Budgets'!$C$11:$C$40, MATCH($D826, 'Categories &amp; Budgets'!$B$11:$B$40, 0)), ""))</f>
        <v/>
      </c>
      <c r="L826" s="32"/>
      <c r="S826" s="7" t="str">
        <f t="shared" si="25"/>
        <v/>
      </c>
      <c r="U826" s="7" t="str">
        <f t="shared" si="26"/>
        <v/>
      </c>
      <c r="X826" s="79"/>
      <c r="Z826" s="7" t="str">
        <f>IF($D826="", "", COUNTIF('Categories &amp; Budgets'!$B$11:$B$40, $D826))</f>
        <v/>
      </c>
    </row>
    <row r="827" spans="1:26" x14ac:dyDescent="0.25">
      <c r="A827" s="32"/>
      <c r="B827" s="102"/>
      <c r="C827" s="103"/>
      <c r="D827" s="103"/>
      <c r="E827" s="103"/>
      <c r="F827" s="103"/>
      <c r="G827" s="104"/>
      <c r="H827" s="32"/>
      <c r="I827" s="27" t="str">
        <f>IF($D827="", "", IFERROR(INDEX('Categories &amp; Budgets'!$K$11:$K$40, MATCH($D827, 'Categories &amp; Budgets'!$B$11:$B$40, 0)), ""))</f>
        <v/>
      </c>
      <c r="J827" s="32"/>
      <c r="K827" s="30" t="str">
        <f>IF($D827="", "", IFERROR(INDEX('Categories &amp; Budgets'!$C$11:$C$40, MATCH($D827, 'Categories &amp; Budgets'!$B$11:$B$40, 0)), ""))</f>
        <v/>
      </c>
      <c r="L827" s="32"/>
      <c r="S827" s="7" t="str">
        <f t="shared" si="25"/>
        <v/>
      </c>
      <c r="U827" s="7" t="str">
        <f t="shared" si="26"/>
        <v/>
      </c>
      <c r="X827" s="79"/>
      <c r="Z827" s="7" t="str">
        <f>IF($D827="", "", COUNTIF('Categories &amp; Budgets'!$B$11:$B$40, $D827))</f>
        <v/>
      </c>
    </row>
    <row r="828" spans="1:26" x14ac:dyDescent="0.25">
      <c r="A828" s="32"/>
      <c r="B828" s="102"/>
      <c r="C828" s="103"/>
      <c r="D828" s="103"/>
      <c r="E828" s="103"/>
      <c r="F828" s="103"/>
      <c r="G828" s="104"/>
      <c r="H828" s="32"/>
      <c r="I828" s="27" t="str">
        <f>IF($D828="", "", IFERROR(INDEX('Categories &amp; Budgets'!$K$11:$K$40, MATCH($D828, 'Categories &amp; Budgets'!$B$11:$B$40, 0)), ""))</f>
        <v/>
      </c>
      <c r="J828" s="32"/>
      <c r="K828" s="30" t="str">
        <f>IF($D828="", "", IFERROR(INDEX('Categories &amp; Budgets'!$C$11:$C$40, MATCH($D828, 'Categories &amp; Budgets'!$B$11:$B$40, 0)), ""))</f>
        <v/>
      </c>
      <c r="L828" s="32"/>
      <c r="S828" s="7" t="str">
        <f t="shared" si="25"/>
        <v/>
      </c>
      <c r="U828" s="7" t="str">
        <f t="shared" si="26"/>
        <v/>
      </c>
      <c r="X828" s="79"/>
      <c r="Z828" s="7" t="str">
        <f>IF($D828="", "", COUNTIF('Categories &amp; Budgets'!$B$11:$B$40, $D828))</f>
        <v/>
      </c>
    </row>
    <row r="829" spans="1:26" x14ac:dyDescent="0.25">
      <c r="A829" s="32"/>
      <c r="B829" s="102"/>
      <c r="C829" s="103"/>
      <c r="D829" s="103"/>
      <c r="E829" s="103"/>
      <c r="F829" s="103"/>
      <c r="G829" s="104"/>
      <c r="H829" s="32"/>
      <c r="I829" s="27" t="str">
        <f>IF($D829="", "", IFERROR(INDEX('Categories &amp; Budgets'!$K$11:$K$40, MATCH($D829, 'Categories &amp; Budgets'!$B$11:$B$40, 0)), ""))</f>
        <v/>
      </c>
      <c r="J829" s="32"/>
      <c r="K829" s="30" t="str">
        <f>IF($D829="", "", IFERROR(INDEX('Categories &amp; Budgets'!$C$11:$C$40, MATCH($D829, 'Categories &amp; Budgets'!$B$11:$B$40, 0)), ""))</f>
        <v/>
      </c>
      <c r="L829" s="32"/>
      <c r="S829" s="7" t="str">
        <f t="shared" si="25"/>
        <v/>
      </c>
      <c r="U829" s="7" t="str">
        <f t="shared" si="26"/>
        <v/>
      </c>
      <c r="X829" s="79"/>
      <c r="Z829" s="7" t="str">
        <f>IF($D829="", "", COUNTIF('Categories &amp; Budgets'!$B$11:$B$40, $D829))</f>
        <v/>
      </c>
    </row>
    <row r="830" spans="1:26" x14ac:dyDescent="0.25">
      <c r="A830" s="32"/>
      <c r="B830" s="102"/>
      <c r="C830" s="103"/>
      <c r="D830" s="103"/>
      <c r="E830" s="103"/>
      <c r="F830" s="103"/>
      <c r="G830" s="104"/>
      <c r="H830" s="32"/>
      <c r="I830" s="27" t="str">
        <f>IF($D830="", "", IFERROR(INDEX('Categories &amp; Budgets'!$K$11:$K$40, MATCH($D830, 'Categories &amp; Budgets'!$B$11:$B$40, 0)), ""))</f>
        <v/>
      </c>
      <c r="J830" s="32"/>
      <c r="K830" s="30" t="str">
        <f>IF($D830="", "", IFERROR(INDEX('Categories &amp; Budgets'!$C$11:$C$40, MATCH($D830, 'Categories &amp; Budgets'!$B$11:$B$40, 0)), ""))</f>
        <v/>
      </c>
      <c r="L830" s="32"/>
      <c r="S830" s="7" t="str">
        <f t="shared" si="25"/>
        <v/>
      </c>
      <c r="U830" s="7" t="str">
        <f t="shared" si="26"/>
        <v/>
      </c>
      <c r="X830" s="79"/>
      <c r="Z830" s="7" t="str">
        <f>IF($D830="", "", COUNTIF('Categories &amp; Budgets'!$B$11:$B$40, $D830))</f>
        <v/>
      </c>
    </row>
    <row r="831" spans="1:26" x14ac:dyDescent="0.25">
      <c r="A831" s="32"/>
      <c r="B831" s="102"/>
      <c r="C831" s="103"/>
      <c r="D831" s="103"/>
      <c r="E831" s="103"/>
      <c r="F831" s="103"/>
      <c r="G831" s="104"/>
      <c r="H831" s="32"/>
      <c r="I831" s="27" t="str">
        <f>IF($D831="", "", IFERROR(INDEX('Categories &amp; Budgets'!$K$11:$K$40, MATCH($D831, 'Categories &amp; Budgets'!$B$11:$B$40, 0)), ""))</f>
        <v/>
      </c>
      <c r="J831" s="32"/>
      <c r="K831" s="30" t="str">
        <f>IF($D831="", "", IFERROR(INDEX('Categories &amp; Budgets'!$C$11:$C$40, MATCH($D831, 'Categories &amp; Budgets'!$B$11:$B$40, 0)), ""))</f>
        <v/>
      </c>
      <c r="L831" s="32"/>
      <c r="S831" s="7" t="str">
        <f t="shared" si="25"/>
        <v/>
      </c>
      <c r="U831" s="7" t="str">
        <f t="shared" si="26"/>
        <v/>
      </c>
      <c r="X831" s="79"/>
      <c r="Z831" s="7" t="str">
        <f>IF($D831="", "", COUNTIF('Categories &amp; Budgets'!$B$11:$B$40, $D831))</f>
        <v/>
      </c>
    </row>
    <row r="832" spans="1:26" x14ac:dyDescent="0.25">
      <c r="A832" s="32"/>
      <c r="B832" s="102"/>
      <c r="C832" s="103"/>
      <c r="D832" s="103"/>
      <c r="E832" s="103"/>
      <c r="F832" s="103"/>
      <c r="G832" s="104"/>
      <c r="H832" s="32"/>
      <c r="I832" s="27" t="str">
        <f>IF($D832="", "", IFERROR(INDEX('Categories &amp; Budgets'!$K$11:$K$40, MATCH($D832, 'Categories &amp; Budgets'!$B$11:$B$40, 0)), ""))</f>
        <v/>
      </c>
      <c r="J832" s="32"/>
      <c r="K832" s="30" t="str">
        <f>IF($D832="", "", IFERROR(INDEX('Categories &amp; Budgets'!$C$11:$C$40, MATCH($D832, 'Categories &amp; Budgets'!$B$11:$B$40, 0)), ""))</f>
        <v/>
      </c>
      <c r="L832" s="32"/>
      <c r="S832" s="7" t="str">
        <f t="shared" si="25"/>
        <v/>
      </c>
      <c r="U832" s="7" t="str">
        <f t="shared" si="26"/>
        <v/>
      </c>
      <c r="X832" s="79"/>
      <c r="Z832" s="7" t="str">
        <f>IF($D832="", "", COUNTIF('Categories &amp; Budgets'!$B$11:$B$40, $D832))</f>
        <v/>
      </c>
    </row>
    <row r="833" spans="1:26" x14ac:dyDescent="0.25">
      <c r="A833" s="32"/>
      <c r="B833" s="102"/>
      <c r="C833" s="103"/>
      <c r="D833" s="103"/>
      <c r="E833" s="103"/>
      <c r="F833" s="103"/>
      <c r="G833" s="104"/>
      <c r="H833" s="32"/>
      <c r="I833" s="27" t="str">
        <f>IF($D833="", "", IFERROR(INDEX('Categories &amp; Budgets'!$K$11:$K$40, MATCH($D833, 'Categories &amp; Budgets'!$B$11:$B$40, 0)), ""))</f>
        <v/>
      </c>
      <c r="J833" s="32"/>
      <c r="K833" s="30" t="str">
        <f>IF($D833="", "", IFERROR(INDEX('Categories &amp; Budgets'!$C$11:$C$40, MATCH($D833, 'Categories &amp; Budgets'!$B$11:$B$40, 0)), ""))</f>
        <v/>
      </c>
      <c r="L833" s="32"/>
      <c r="S833" s="7" t="str">
        <f t="shared" si="25"/>
        <v/>
      </c>
      <c r="U833" s="7" t="str">
        <f t="shared" si="26"/>
        <v/>
      </c>
      <c r="X833" s="79"/>
      <c r="Z833" s="7" t="str">
        <f>IF($D833="", "", COUNTIF('Categories &amp; Budgets'!$B$11:$B$40, $D833))</f>
        <v/>
      </c>
    </row>
    <row r="834" spans="1:26" x14ac:dyDescent="0.25">
      <c r="A834" s="32"/>
      <c r="B834" s="102"/>
      <c r="C834" s="103"/>
      <c r="D834" s="103"/>
      <c r="E834" s="103"/>
      <c r="F834" s="103"/>
      <c r="G834" s="104"/>
      <c r="H834" s="32"/>
      <c r="I834" s="27" t="str">
        <f>IF($D834="", "", IFERROR(INDEX('Categories &amp; Budgets'!$K$11:$K$40, MATCH($D834, 'Categories &amp; Budgets'!$B$11:$B$40, 0)), ""))</f>
        <v/>
      </c>
      <c r="J834" s="32"/>
      <c r="K834" s="30" t="str">
        <f>IF($D834="", "", IFERROR(INDEX('Categories &amp; Budgets'!$C$11:$C$40, MATCH($D834, 'Categories &amp; Budgets'!$B$11:$B$40, 0)), ""))</f>
        <v/>
      </c>
      <c r="L834" s="32"/>
      <c r="S834" s="7" t="str">
        <f t="shared" si="25"/>
        <v/>
      </c>
      <c r="U834" s="7" t="str">
        <f t="shared" si="26"/>
        <v/>
      </c>
      <c r="X834" s="79"/>
      <c r="Z834" s="7" t="str">
        <f>IF($D834="", "", COUNTIF('Categories &amp; Budgets'!$B$11:$B$40, $D834))</f>
        <v/>
      </c>
    </row>
    <row r="835" spans="1:26" x14ac:dyDescent="0.25">
      <c r="A835" s="32"/>
      <c r="B835" s="102"/>
      <c r="C835" s="103"/>
      <c r="D835" s="103"/>
      <c r="E835" s="103"/>
      <c r="F835" s="103"/>
      <c r="G835" s="104"/>
      <c r="H835" s="32"/>
      <c r="I835" s="27" t="str">
        <f>IF($D835="", "", IFERROR(INDEX('Categories &amp; Budgets'!$K$11:$K$40, MATCH($D835, 'Categories &amp; Budgets'!$B$11:$B$40, 0)), ""))</f>
        <v/>
      </c>
      <c r="J835" s="32"/>
      <c r="K835" s="30" t="str">
        <f>IF($D835="", "", IFERROR(INDEX('Categories &amp; Budgets'!$C$11:$C$40, MATCH($D835, 'Categories &amp; Budgets'!$B$11:$B$40, 0)), ""))</f>
        <v/>
      </c>
      <c r="L835" s="32"/>
      <c r="S835" s="7" t="str">
        <f t="shared" si="25"/>
        <v/>
      </c>
      <c r="U835" s="7" t="str">
        <f t="shared" si="26"/>
        <v/>
      </c>
      <c r="X835" s="79"/>
      <c r="Z835" s="7" t="str">
        <f>IF($D835="", "", COUNTIF('Categories &amp; Budgets'!$B$11:$B$40, $D835))</f>
        <v/>
      </c>
    </row>
    <row r="836" spans="1:26" x14ac:dyDescent="0.25">
      <c r="A836" s="32"/>
      <c r="B836" s="102"/>
      <c r="C836" s="103"/>
      <c r="D836" s="103"/>
      <c r="E836" s="103"/>
      <c r="F836" s="103"/>
      <c r="G836" s="104"/>
      <c r="H836" s="32"/>
      <c r="I836" s="27" t="str">
        <f>IF($D836="", "", IFERROR(INDEX('Categories &amp; Budgets'!$K$11:$K$40, MATCH($D836, 'Categories &amp; Budgets'!$B$11:$B$40, 0)), ""))</f>
        <v/>
      </c>
      <c r="J836" s="32"/>
      <c r="K836" s="30" t="str">
        <f>IF($D836="", "", IFERROR(INDEX('Categories &amp; Budgets'!$C$11:$C$40, MATCH($D836, 'Categories &amp; Budgets'!$B$11:$B$40, 0)), ""))</f>
        <v/>
      </c>
      <c r="L836" s="32"/>
      <c r="S836" s="7" t="str">
        <f t="shared" si="25"/>
        <v/>
      </c>
      <c r="U836" s="7" t="str">
        <f t="shared" si="26"/>
        <v/>
      </c>
      <c r="X836" s="79"/>
      <c r="Z836" s="7" t="str">
        <f>IF($D836="", "", COUNTIF('Categories &amp; Budgets'!$B$11:$B$40, $D836))</f>
        <v/>
      </c>
    </row>
    <row r="837" spans="1:26" x14ac:dyDescent="0.25">
      <c r="A837" s="32"/>
      <c r="B837" s="102"/>
      <c r="C837" s="103"/>
      <c r="D837" s="103"/>
      <c r="E837" s="103"/>
      <c r="F837" s="103"/>
      <c r="G837" s="104"/>
      <c r="H837" s="32"/>
      <c r="I837" s="27" t="str">
        <f>IF($D837="", "", IFERROR(INDEX('Categories &amp; Budgets'!$K$11:$K$40, MATCH($D837, 'Categories &amp; Budgets'!$B$11:$B$40, 0)), ""))</f>
        <v/>
      </c>
      <c r="J837" s="32"/>
      <c r="K837" s="30" t="str">
        <f>IF($D837="", "", IFERROR(INDEX('Categories &amp; Budgets'!$C$11:$C$40, MATCH($D837, 'Categories &amp; Budgets'!$B$11:$B$40, 0)), ""))</f>
        <v/>
      </c>
      <c r="L837" s="32"/>
      <c r="S837" s="7" t="str">
        <f t="shared" si="25"/>
        <v/>
      </c>
      <c r="U837" s="7" t="str">
        <f t="shared" si="26"/>
        <v/>
      </c>
      <c r="X837" s="79"/>
      <c r="Z837" s="7" t="str">
        <f>IF($D837="", "", COUNTIF('Categories &amp; Budgets'!$B$11:$B$40, $D837))</f>
        <v/>
      </c>
    </row>
    <row r="838" spans="1:26" x14ac:dyDescent="0.25">
      <c r="A838" s="32"/>
      <c r="B838" s="102"/>
      <c r="C838" s="103"/>
      <c r="D838" s="103"/>
      <c r="E838" s="103"/>
      <c r="F838" s="103"/>
      <c r="G838" s="104"/>
      <c r="H838" s="32"/>
      <c r="I838" s="27" t="str">
        <f>IF($D838="", "", IFERROR(INDEX('Categories &amp; Budgets'!$K$11:$K$40, MATCH($D838, 'Categories &amp; Budgets'!$B$11:$B$40, 0)), ""))</f>
        <v/>
      </c>
      <c r="J838" s="32"/>
      <c r="K838" s="30" t="str">
        <f>IF($D838="", "", IFERROR(INDEX('Categories &amp; Budgets'!$C$11:$C$40, MATCH($D838, 'Categories &amp; Budgets'!$B$11:$B$40, 0)), ""))</f>
        <v/>
      </c>
      <c r="L838" s="32"/>
      <c r="S838" s="7" t="str">
        <f t="shared" si="25"/>
        <v/>
      </c>
      <c r="U838" s="7" t="str">
        <f t="shared" si="26"/>
        <v/>
      </c>
      <c r="X838" s="79"/>
      <c r="Z838" s="7" t="str">
        <f>IF($D838="", "", COUNTIF('Categories &amp; Budgets'!$B$11:$B$40, $D838))</f>
        <v/>
      </c>
    </row>
    <row r="839" spans="1:26" x14ac:dyDescent="0.25">
      <c r="A839" s="32"/>
      <c r="B839" s="102"/>
      <c r="C839" s="103"/>
      <c r="D839" s="103"/>
      <c r="E839" s="103"/>
      <c r="F839" s="103"/>
      <c r="G839" s="104"/>
      <c r="H839" s="32"/>
      <c r="I839" s="27" t="str">
        <f>IF($D839="", "", IFERROR(INDEX('Categories &amp; Budgets'!$K$11:$K$40, MATCH($D839, 'Categories &amp; Budgets'!$B$11:$B$40, 0)), ""))</f>
        <v/>
      </c>
      <c r="J839" s="32"/>
      <c r="K839" s="30" t="str">
        <f>IF($D839="", "", IFERROR(INDEX('Categories &amp; Budgets'!$C$11:$C$40, MATCH($D839, 'Categories &amp; Budgets'!$B$11:$B$40, 0)), ""))</f>
        <v/>
      </c>
      <c r="L839" s="32"/>
      <c r="S839" s="7" t="str">
        <f t="shared" si="25"/>
        <v/>
      </c>
      <c r="U839" s="7" t="str">
        <f t="shared" si="26"/>
        <v/>
      </c>
      <c r="X839" s="79"/>
      <c r="Z839" s="7" t="str">
        <f>IF($D839="", "", COUNTIF('Categories &amp; Budgets'!$B$11:$B$40, $D839))</f>
        <v/>
      </c>
    </row>
    <row r="840" spans="1:26" x14ac:dyDescent="0.25">
      <c r="A840" s="32"/>
      <c r="B840" s="102"/>
      <c r="C840" s="103"/>
      <c r="D840" s="103"/>
      <c r="E840" s="103"/>
      <c r="F840" s="103"/>
      <c r="G840" s="104"/>
      <c r="H840" s="32"/>
      <c r="I840" s="27" t="str">
        <f>IF($D840="", "", IFERROR(INDEX('Categories &amp; Budgets'!$K$11:$K$40, MATCH($D840, 'Categories &amp; Budgets'!$B$11:$B$40, 0)), ""))</f>
        <v/>
      </c>
      <c r="J840" s="32"/>
      <c r="K840" s="30" t="str">
        <f>IF($D840="", "", IFERROR(INDEX('Categories &amp; Budgets'!$C$11:$C$40, MATCH($D840, 'Categories &amp; Budgets'!$B$11:$B$40, 0)), ""))</f>
        <v/>
      </c>
      <c r="L840" s="32"/>
      <c r="S840" s="7" t="str">
        <f t="shared" si="25"/>
        <v/>
      </c>
      <c r="U840" s="7" t="str">
        <f t="shared" si="26"/>
        <v/>
      </c>
      <c r="X840" s="79"/>
      <c r="Z840" s="7" t="str">
        <f>IF($D840="", "", COUNTIF('Categories &amp; Budgets'!$B$11:$B$40, $D840))</f>
        <v/>
      </c>
    </row>
    <row r="841" spans="1:26" x14ac:dyDescent="0.25">
      <c r="A841" s="32"/>
      <c r="B841" s="102"/>
      <c r="C841" s="103"/>
      <c r="D841" s="103"/>
      <c r="E841" s="103"/>
      <c r="F841" s="103"/>
      <c r="G841" s="104"/>
      <c r="H841" s="32"/>
      <c r="I841" s="27" t="str">
        <f>IF($D841="", "", IFERROR(INDEX('Categories &amp; Budgets'!$K$11:$K$40, MATCH($D841, 'Categories &amp; Budgets'!$B$11:$B$40, 0)), ""))</f>
        <v/>
      </c>
      <c r="J841" s="32"/>
      <c r="K841" s="30" t="str">
        <f>IF($D841="", "", IFERROR(INDEX('Categories &amp; Budgets'!$C$11:$C$40, MATCH($D841, 'Categories &amp; Budgets'!$B$11:$B$40, 0)), ""))</f>
        <v/>
      </c>
      <c r="L841" s="32"/>
      <c r="S841" s="7" t="str">
        <f t="shared" si="25"/>
        <v/>
      </c>
      <c r="U841" s="7" t="str">
        <f t="shared" si="26"/>
        <v/>
      </c>
      <c r="X841" s="79"/>
      <c r="Z841" s="7" t="str">
        <f>IF($D841="", "", COUNTIF('Categories &amp; Budgets'!$B$11:$B$40, $D841))</f>
        <v/>
      </c>
    </row>
    <row r="842" spans="1:26" x14ac:dyDescent="0.25">
      <c r="A842" s="32"/>
      <c r="B842" s="102"/>
      <c r="C842" s="103"/>
      <c r="D842" s="103"/>
      <c r="E842" s="103"/>
      <c r="F842" s="103"/>
      <c r="G842" s="104"/>
      <c r="H842" s="32"/>
      <c r="I842" s="27" t="str">
        <f>IF($D842="", "", IFERROR(INDEX('Categories &amp; Budgets'!$K$11:$K$40, MATCH($D842, 'Categories &amp; Budgets'!$B$11:$B$40, 0)), ""))</f>
        <v/>
      </c>
      <c r="J842" s="32"/>
      <c r="K842" s="30" t="str">
        <f>IF($D842="", "", IFERROR(INDEX('Categories &amp; Budgets'!$C$11:$C$40, MATCH($D842, 'Categories &amp; Budgets'!$B$11:$B$40, 0)), ""))</f>
        <v/>
      </c>
      <c r="L842" s="32"/>
      <c r="S842" s="7" t="str">
        <f t="shared" si="25"/>
        <v/>
      </c>
      <c r="U842" s="7" t="str">
        <f t="shared" si="26"/>
        <v/>
      </c>
      <c r="X842" s="79"/>
      <c r="Z842" s="7" t="str">
        <f>IF($D842="", "", COUNTIF('Categories &amp; Budgets'!$B$11:$B$40, $D842))</f>
        <v/>
      </c>
    </row>
    <row r="843" spans="1:26" x14ac:dyDescent="0.25">
      <c r="A843" s="32"/>
      <c r="B843" s="102"/>
      <c r="C843" s="103"/>
      <c r="D843" s="103"/>
      <c r="E843" s="103"/>
      <c r="F843" s="103"/>
      <c r="G843" s="104"/>
      <c r="H843" s="32"/>
      <c r="I843" s="27" t="str">
        <f>IF($D843="", "", IFERROR(INDEX('Categories &amp; Budgets'!$K$11:$K$40, MATCH($D843, 'Categories &amp; Budgets'!$B$11:$B$40, 0)), ""))</f>
        <v/>
      </c>
      <c r="J843" s="32"/>
      <c r="K843" s="30" t="str">
        <f>IF($D843="", "", IFERROR(INDEX('Categories &amp; Budgets'!$C$11:$C$40, MATCH($D843, 'Categories &amp; Budgets'!$B$11:$B$40, 0)), ""))</f>
        <v/>
      </c>
      <c r="L843" s="32"/>
      <c r="S843" s="7" t="str">
        <f t="shared" si="25"/>
        <v/>
      </c>
      <c r="U843" s="7" t="str">
        <f t="shared" si="26"/>
        <v/>
      </c>
      <c r="X843" s="79"/>
      <c r="Z843" s="7" t="str">
        <f>IF($D843="", "", COUNTIF('Categories &amp; Budgets'!$B$11:$B$40, $D843))</f>
        <v/>
      </c>
    </row>
    <row r="844" spans="1:26" x14ac:dyDescent="0.25">
      <c r="A844" s="32"/>
      <c r="B844" s="102"/>
      <c r="C844" s="103"/>
      <c r="D844" s="103"/>
      <c r="E844" s="103"/>
      <c r="F844" s="103"/>
      <c r="G844" s="104"/>
      <c r="H844" s="32"/>
      <c r="I844" s="27" t="str">
        <f>IF($D844="", "", IFERROR(INDEX('Categories &amp; Budgets'!$K$11:$K$40, MATCH($D844, 'Categories &amp; Budgets'!$B$11:$B$40, 0)), ""))</f>
        <v/>
      </c>
      <c r="J844" s="32"/>
      <c r="K844" s="30" t="str">
        <f>IF($D844="", "", IFERROR(INDEX('Categories &amp; Budgets'!$C$11:$C$40, MATCH($D844, 'Categories &amp; Budgets'!$B$11:$B$40, 0)), ""))</f>
        <v/>
      </c>
      <c r="L844" s="32"/>
      <c r="S844" s="7" t="str">
        <f t="shared" ref="S844:S907" si="27">IF(COUNTIF($B844:$G844, "")=6, "", "X")</f>
        <v/>
      </c>
      <c r="U844" s="7" t="str">
        <f t="shared" ref="U844:U907" si="28">IF($S844="", "", IF($D844="", "X", ""))</f>
        <v/>
      </c>
      <c r="X844" s="79"/>
      <c r="Z844" s="7" t="str">
        <f>IF($D844="", "", COUNTIF('Categories &amp; Budgets'!$B$11:$B$40, $D844))</f>
        <v/>
      </c>
    </row>
    <row r="845" spans="1:26" x14ac:dyDescent="0.25">
      <c r="A845" s="32"/>
      <c r="B845" s="102"/>
      <c r="C845" s="103"/>
      <c r="D845" s="103"/>
      <c r="E845" s="103"/>
      <c r="F845" s="103"/>
      <c r="G845" s="104"/>
      <c r="H845" s="32"/>
      <c r="I845" s="27" t="str">
        <f>IF($D845="", "", IFERROR(INDEX('Categories &amp; Budgets'!$K$11:$K$40, MATCH($D845, 'Categories &amp; Budgets'!$B$11:$B$40, 0)), ""))</f>
        <v/>
      </c>
      <c r="J845" s="32"/>
      <c r="K845" s="30" t="str">
        <f>IF($D845="", "", IFERROR(INDEX('Categories &amp; Budgets'!$C$11:$C$40, MATCH($D845, 'Categories &amp; Budgets'!$B$11:$B$40, 0)), ""))</f>
        <v/>
      </c>
      <c r="L845" s="32"/>
      <c r="S845" s="7" t="str">
        <f t="shared" si="27"/>
        <v/>
      </c>
      <c r="U845" s="7" t="str">
        <f t="shared" si="28"/>
        <v/>
      </c>
      <c r="X845" s="79"/>
      <c r="Z845" s="7" t="str">
        <f>IF($D845="", "", COUNTIF('Categories &amp; Budgets'!$B$11:$B$40, $D845))</f>
        <v/>
      </c>
    </row>
    <row r="846" spans="1:26" x14ac:dyDescent="0.25">
      <c r="A846" s="32"/>
      <c r="B846" s="102"/>
      <c r="C846" s="103"/>
      <c r="D846" s="103"/>
      <c r="E846" s="103"/>
      <c r="F846" s="103"/>
      <c r="G846" s="104"/>
      <c r="H846" s="32"/>
      <c r="I846" s="27" t="str">
        <f>IF($D846="", "", IFERROR(INDEX('Categories &amp; Budgets'!$K$11:$K$40, MATCH($D846, 'Categories &amp; Budgets'!$B$11:$B$40, 0)), ""))</f>
        <v/>
      </c>
      <c r="J846" s="32"/>
      <c r="K846" s="30" t="str">
        <f>IF($D846="", "", IFERROR(INDEX('Categories &amp; Budgets'!$C$11:$C$40, MATCH($D846, 'Categories &amp; Budgets'!$B$11:$B$40, 0)), ""))</f>
        <v/>
      </c>
      <c r="L846" s="32"/>
      <c r="S846" s="7" t="str">
        <f t="shared" si="27"/>
        <v/>
      </c>
      <c r="U846" s="7" t="str">
        <f t="shared" si="28"/>
        <v/>
      </c>
      <c r="X846" s="79"/>
      <c r="Z846" s="7" t="str">
        <f>IF($D846="", "", COUNTIF('Categories &amp; Budgets'!$B$11:$B$40, $D846))</f>
        <v/>
      </c>
    </row>
    <row r="847" spans="1:26" x14ac:dyDescent="0.25">
      <c r="A847" s="32"/>
      <c r="B847" s="102"/>
      <c r="C847" s="103"/>
      <c r="D847" s="103"/>
      <c r="E847" s="103"/>
      <c r="F847" s="103"/>
      <c r="G847" s="104"/>
      <c r="H847" s="32"/>
      <c r="I847" s="27" t="str">
        <f>IF($D847="", "", IFERROR(INDEX('Categories &amp; Budgets'!$K$11:$K$40, MATCH($D847, 'Categories &amp; Budgets'!$B$11:$B$40, 0)), ""))</f>
        <v/>
      </c>
      <c r="J847" s="32"/>
      <c r="K847" s="30" t="str">
        <f>IF($D847="", "", IFERROR(INDEX('Categories &amp; Budgets'!$C$11:$C$40, MATCH($D847, 'Categories &amp; Budgets'!$B$11:$B$40, 0)), ""))</f>
        <v/>
      </c>
      <c r="L847" s="32"/>
      <c r="S847" s="7" t="str">
        <f t="shared" si="27"/>
        <v/>
      </c>
      <c r="U847" s="7" t="str">
        <f t="shared" si="28"/>
        <v/>
      </c>
      <c r="X847" s="79"/>
      <c r="Z847" s="7" t="str">
        <f>IF($D847="", "", COUNTIF('Categories &amp; Budgets'!$B$11:$B$40, $D847))</f>
        <v/>
      </c>
    </row>
    <row r="848" spans="1:26" x14ac:dyDescent="0.25">
      <c r="A848" s="32"/>
      <c r="B848" s="102"/>
      <c r="C848" s="103"/>
      <c r="D848" s="103"/>
      <c r="E848" s="103"/>
      <c r="F848" s="103"/>
      <c r="G848" s="104"/>
      <c r="H848" s="32"/>
      <c r="I848" s="27" t="str">
        <f>IF($D848="", "", IFERROR(INDEX('Categories &amp; Budgets'!$K$11:$K$40, MATCH($D848, 'Categories &amp; Budgets'!$B$11:$B$40, 0)), ""))</f>
        <v/>
      </c>
      <c r="J848" s="32"/>
      <c r="K848" s="30" t="str">
        <f>IF($D848="", "", IFERROR(INDEX('Categories &amp; Budgets'!$C$11:$C$40, MATCH($D848, 'Categories &amp; Budgets'!$B$11:$B$40, 0)), ""))</f>
        <v/>
      </c>
      <c r="L848" s="32"/>
      <c r="S848" s="7" t="str">
        <f t="shared" si="27"/>
        <v/>
      </c>
      <c r="U848" s="7" t="str">
        <f t="shared" si="28"/>
        <v/>
      </c>
      <c r="X848" s="79"/>
      <c r="Z848" s="7" t="str">
        <f>IF($D848="", "", COUNTIF('Categories &amp; Budgets'!$B$11:$B$40, $D848))</f>
        <v/>
      </c>
    </row>
    <row r="849" spans="1:26" x14ac:dyDescent="0.25">
      <c r="A849" s="32"/>
      <c r="B849" s="102"/>
      <c r="C849" s="103"/>
      <c r="D849" s="103"/>
      <c r="E849" s="103"/>
      <c r="F849" s="103"/>
      <c r="G849" s="104"/>
      <c r="H849" s="32"/>
      <c r="I849" s="27" t="str">
        <f>IF($D849="", "", IFERROR(INDEX('Categories &amp; Budgets'!$K$11:$K$40, MATCH($D849, 'Categories &amp; Budgets'!$B$11:$B$40, 0)), ""))</f>
        <v/>
      </c>
      <c r="J849" s="32"/>
      <c r="K849" s="30" t="str">
        <f>IF($D849="", "", IFERROR(INDEX('Categories &amp; Budgets'!$C$11:$C$40, MATCH($D849, 'Categories &amp; Budgets'!$B$11:$B$40, 0)), ""))</f>
        <v/>
      </c>
      <c r="L849" s="32"/>
      <c r="S849" s="7" t="str">
        <f t="shared" si="27"/>
        <v/>
      </c>
      <c r="U849" s="7" t="str">
        <f t="shared" si="28"/>
        <v/>
      </c>
      <c r="X849" s="79"/>
      <c r="Z849" s="7" t="str">
        <f>IF($D849="", "", COUNTIF('Categories &amp; Budgets'!$B$11:$B$40, $D849))</f>
        <v/>
      </c>
    </row>
    <row r="850" spans="1:26" x14ac:dyDescent="0.25">
      <c r="A850" s="32"/>
      <c r="B850" s="102"/>
      <c r="C850" s="103"/>
      <c r="D850" s="103"/>
      <c r="E850" s="103"/>
      <c r="F850" s="103"/>
      <c r="G850" s="104"/>
      <c r="H850" s="32"/>
      <c r="I850" s="27" t="str">
        <f>IF($D850="", "", IFERROR(INDEX('Categories &amp; Budgets'!$K$11:$K$40, MATCH($D850, 'Categories &amp; Budgets'!$B$11:$B$40, 0)), ""))</f>
        <v/>
      </c>
      <c r="J850" s="32"/>
      <c r="K850" s="30" t="str">
        <f>IF($D850="", "", IFERROR(INDEX('Categories &amp; Budgets'!$C$11:$C$40, MATCH($D850, 'Categories &amp; Budgets'!$B$11:$B$40, 0)), ""))</f>
        <v/>
      </c>
      <c r="L850" s="32"/>
      <c r="S850" s="7" t="str">
        <f t="shared" si="27"/>
        <v/>
      </c>
      <c r="U850" s="7" t="str">
        <f t="shared" si="28"/>
        <v/>
      </c>
      <c r="X850" s="79"/>
      <c r="Z850" s="7" t="str">
        <f>IF($D850="", "", COUNTIF('Categories &amp; Budgets'!$B$11:$B$40, $D850))</f>
        <v/>
      </c>
    </row>
    <row r="851" spans="1:26" x14ac:dyDescent="0.25">
      <c r="A851" s="32"/>
      <c r="B851" s="102"/>
      <c r="C851" s="103"/>
      <c r="D851" s="103"/>
      <c r="E851" s="103"/>
      <c r="F851" s="103"/>
      <c r="G851" s="104"/>
      <c r="H851" s="32"/>
      <c r="I851" s="27" t="str">
        <f>IF($D851="", "", IFERROR(INDEX('Categories &amp; Budgets'!$K$11:$K$40, MATCH($D851, 'Categories &amp; Budgets'!$B$11:$B$40, 0)), ""))</f>
        <v/>
      </c>
      <c r="J851" s="32"/>
      <c r="K851" s="30" t="str">
        <f>IF($D851="", "", IFERROR(INDEX('Categories &amp; Budgets'!$C$11:$C$40, MATCH($D851, 'Categories &amp; Budgets'!$B$11:$B$40, 0)), ""))</f>
        <v/>
      </c>
      <c r="L851" s="32"/>
      <c r="S851" s="7" t="str">
        <f t="shared" si="27"/>
        <v/>
      </c>
      <c r="U851" s="7" t="str">
        <f t="shared" si="28"/>
        <v/>
      </c>
      <c r="X851" s="79"/>
      <c r="Z851" s="7" t="str">
        <f>IF($D851="", "", COUNTIF('Categories &amp; Budgets'!$B$11:$B$40, $D851))</f>
        <v/>
      </c>
    </row>
    <row r="852" spans="1:26" x14ac:dyDescent="0.25">
      <c r="A852" s="32"/>
      <c r="B852" s="102"/>
      <c r="C852" s="103"/>
      <c r="D852" s="103"/>
      <c r="E852" s="103"/>
      <c r="F852" s="103"/>
      <c r="G852" s="104"/>
      <c r="H852" s="32"/>
      <c r="I852" s="27" t="str">
        <f>IF($D852="", "", IFERROR(INDEX('Categories &amp; Budgets'!$K$11:$K$40, MATCH($D852, 'Categories &amp; Budgets'!$B$11:$B$40, 0)), ""))</f>
        <v/>
      </c>
      <c r="J852" s="32"/>
      <c r="K852" s="30" t="str">
        <f>IF($D852="", "", IFERROR(INDEX('Categories &amp; Budgets'!$C$11:$C$40, MATCH($D852, 'Categories &amp; Budgets'!$B$11:$B$40, 0)), ""))</f>
        <v/>
      </c>
      <c r="L852" s="32"/>
      <c r="S852" s="7" t="str">
        <f t="shared" si="27"/>
        <v/>
      </c>
      <c r="U852" s="7" t="str">
        <f t="shared" si="28"/>
        <v/>
      </c>
      <c r="X852" s="79"/>
      <c r="Z852" s="7" t="str">
        <f>IF($D852="", "", COUNTIF('Categories &amp; Budgets'!$B$11:$B$40, $D852))</f>
        <v/>
      </c>
    </row>
    <row r="853" spans="1:26" x14ac:dyDescent="0.25">
      <c r="A853" s="32"/>
      <c r="B853" s="102"/>
      <c r="C853" s="103"/>
      <c r="D853" s="103"/>
      <c r="E853" s="103"/>
      <c r="F853" s="103"/>
      <c r="G853" s="104"/>
      <c r="H853" s="32"/>
      <c r="I853" s="27" t="str">
        <f>IF($D853="", "", IFERROR(INDEX('Categories &amp; Budgets'!$K$11:$K$40, MATCH($D853, 'Categories &amp; Budgets'!$B$11:$B$40, 0)), ""))</f>
        <v/>
      </c>
      <c r="J853" s="32"/>
      <c r="K853" s="30" t="str">
        <f>IF($D853="", "", IFERROR(INDEX('Categories &amp; Budgets'!$C$11:$C$40, MATCH($D853, 'Categories &amp; Budgets'!$B$11:$B$40, 0)), ""))</f>
        <v/>
      </c>
      <c r="L853" s="32"/>
      <c r="S853" s="7" t="str">
        <f t="shared" si="27"/>
        <v/>
      </c>
      <c r="U853" s="7" t="str">
        <f t="shared" si="28"/>
        <v/>
      </c>
      <c r="X853" s="79"/>
      <c r="Z853" s="7" t="str">
        <f>IF($D853="", "", COUNTIF('Categories &amp; Budgets'!$B$11:$B$40, $D853))</f>
        <v/>
      </c>
    </row>
    <row r="854" spans="1:26" x14ac:dyDescent="0.25">
      <c r="A854" s="32"/>
      <c r="B854" s="102"/>
      <c r="C854" s="103"/>
      <c r="D854" s="103"/>
      <c r="E854" s="103"/>
      <c r="F854" s="103"/>
      <c r="G854" s="104"/>
      <c r="H854" s="32"/>
      <c r="I854" s="27" t="str">
        <f>IF($D854="", "", IFERROR(INDEX('Categories &amp; Budgets'!$K$11:$K$40, MATCH($D854, 'Categories &amp; Budgets'!$B$11:$B$40, 0)), ""))</f>
        <v/>
      </c>
      <c r="J854" s="32"/>
      <c r="K854" s="30" t="str">
        <f>IF($D854="", "", IFERROR(INDEX('Categories &amp; Budgets'!$C$11:$C$40, MATCH($D854, 'Categories &amp; Budgets'!$B$11:$B$40, 0)), ""))</f>
        <v/>
      </c>
      <c r="L854" s="32"/>
      <c r="S854" s="7" t="str">
        <f t="shared" si="27"/>
        <v/>
      </c>
      <c r="U854" s="7" t="str">
        <f t="shared" si="28"/>
        <v/>
      </c>
      <c r="X854" s="79"/>
      <c r="Z854" s="7" t="str">
        <f>IF($D854="", "", COUNTIF('Categories &amp; Budgets'!$B$11:$B$40, $D854))</f>
        <v/>
      </c>
    </row>
    <row r="855" spans="1:26" x14ac:dyDescent="0.25">
      <c r="A855" s="32"/>
      <c r="B855" s="102"/>
      <c r="C855" s="103"/>
      <c r="D855" s="103"/>
      <c r="E855" s="103"/>
      <c r="F855" s="103"/>
      <c r="G855" s="104"/>
      <c r="H855" s="32"/>
      <c r="I855" s="27" t="str">
        <f>IF($D855="", "", IFERROR(INDEX('Categories &amp; Budgets'!$K$11:$K$40, MATCH($D855, 'Categories &amp; Budgets'!$B$11:$B$40, 0)), ""))</f>
        <v/>
      </c>
      <c r="J855" s="32"/>
      <c r="K855" s="30" t="str">
        <f>IF($D855="", "", IFERROR(INDEX('Categories &amp; Budgets'!$C$11:$C$40, MATCH($D855, 'Categories &amp; Budgets'!$B$11:$B$40, 0)), ""))</f>
        <v/>
      </c>
      <c r="L855" s="32"/>
      <c r="S855" s="7" t="str">
        <f t="shared" si="27"/>
        <v/>
      </c>
      <c r="U855" s="7" t="str">
        <f t="shared" si="28"/>
        <v/>
      </c>
      <c r="X855" s="79"/>
      <c r="Z855" s="7" t="str">
        <f>IF($D855="", "", COUNTIF('Categories &amp; Budgets'!$B$11:$B$40, $D855))</f>
        <v/>
      </c>
    </row>
    <row r="856" spans="1:26" x14ac:dyDescent="0.25">
      <c r="A856" s="32"/>
      <c r="B856" s="102"/>
      <c r="C856" s="103"/>
      <c r="D856" s="103"/>
      <c r="E856" s="103"/>
      <c r="F856" s="103"/>
      <c r="G856" s="104"/>
      <c r="H856" s="32"/>
      <c r="I856" s="27" t="str">
        <f>IF($D856="", "", IFERROR(INDEX('Categories &amp; Budgets'!$K$11:$K$40, MATCH($D856, 'Categories &amp; Budgets'!$B$11:$B$40, 0)), ""))</f>
        <v/>
      </c>
      <c r="J856" s="32"/>
      <c r="K856" s="30" t="str">
        <f>IF($D856="", "", IFERROR(INDEX('Categories &amp; Budgets'!$C$11:$C$40, MATCH($D856, 'Categories &amp; Budgets'!$B$11:$B$40, 0)), ""))</f>
        <v/>
      </c>
      <c r="L856" s="32"/>
      <c r="S856" s="7" t="str">
        <f t="shared" si="27"/>
        <v/>
      </c>
      <c r="U856" s="7" t="str">
        <f t="shared" si="28"/>
        <v/>
      </c>
      <c r="X856" s="79"/>
      <c r="Z856" s="7" t="str">
        <f>IF($D856="", "", COUNTIF('Categories &amp; Budgets'!$B$11:$B$40, $D856))</f>
        <v/>
      </c>
    </row>
    <row r="857" spans="1:26" x14ac:dyDescent="0.25">
      <c r="A857" s="32"/>
      <c r="B857" s="102"/>
      <c r="C857" s="103"/>
      <c r="D857" s="103"/>
      <c r="E857" s="103"/>
      <c r="F857" s="103"/>
      <c r="G857" s="104"/>
      <c r="H857" s="32"/>
      <c r="I857" s="27" t="str">
        <f>IF($D857="", "", IFERROR(INDEX('Categories &amp; Budgets'!$K$11:$K$40, MATCH($D857, 'Categories &amp; Budgets'!$B$11:$B$40, 0)), ""))</f>
        <v/>
      </c>
      <c r="J857" s="32"/>
      <c r="K857" s="30" t="str">
        <f>IF($D857="", "", IFERROR(INDEX('Categories &amp; Budgets'!$C$11:$C$40, MATCH($D857, 'Categories &amp; Budgets'!$B$11:$B$40, 0)), ""))</f>
        <v/>
      </c>
      <c r="L857" s="32"/>
      <c r="S857" s="7" t="str">
        <f t="shared" si="27"/>
        <v/>
      </c>
      <c r="U857" s="7" t="str">
        <f t="shared" si="28"/>
        <v/>
      </c>
      <c r="X857" s="79"/>
      <c r="Z857" s="7" t="str">
        <f>IF($D857="", "", COUNTIF('Categories &amp; Budgets'!$B$11:$B$40, $D857))</f>
        <v/>
      </c>
    </row>
    <row r="858" spans="1:26" x14ac:dyDescent="0.25">
      <c r="A858" s="32"/>
      <c r="B858" s="102"/>
      <c r="C858" s="103"/>
      <c r="D858" s="103"/>
      <c r="E858" s="103"/>
      <c r="F858" s="103"/>
      <c r="G858" s="104"/>
      <c r="H858" s="32"/>
      <c r="I858" s="27" t="str">
        <f>IF($D858="", "", IFERROR(INDEX('Categories &amp; Budgets'!$K$11:$K$40, MATCH($D858, 'Categories &amp; Budgets'!$B$11:$B$40, 0)), ""))</f>
        <v/>
      </c>
      <c r="J858" s="32"/>
      <c r="K858" s="30" t="str">
        <f>IF($D858="", "", IFERROR(INDEX('Categories &amp; Budgets'!$C$11:$C$40, MATCH($D858, 'Categories &amp; Budgets'!$B$11:$B$40, 0)), ""))</f>
        <v/>
      </c>
      <c r="L858" s="32"/>
      <c r="S858" s="7" t="str">
        <f t="shared" si="27"/>
        <v/>
      </c>
      <c r="U858" s="7" t="str">
        <f t="shared" si="28"/>
        <v/>
      </c>
      <c r="X858" s="79"/>
      <c r="Z858" s="7" t="str">
        <f>IF($D858="", "", COUNTIF('Categories &amp; Budgets'!$B$11:$B$40, $D858))</f>
        <v/>
      </c>
    </row>
    <row r="859" spans="1:26" x14ac:dyDescent="0.25">
      <c r="A859" s="32"/>
      <c r="B859" s="102"/>
      <c r="C859" s="103"/>
      <c r="D859" s="103"/>
      <c r="E859" s="103"/>
      <c r="F859" s="103"/>
      <c r="G859" s="104"/>
      <c r="H859" s="32"/>
      <c r="I859" s="27" t="str">
        <f>IF($D859="", "", IFERROR(INDEX('Categories &amp; Budgets'!$K$11:$K$40, MATCH($D859, 'Categories &amp; Budgets'!$B$11:$B$40, 0)), ""))</f>
        <v/>
      </c>
      <c r="J859" s="32"/>
      <c r="K859" s="30" t="str">
        <f>IF($D859="", "", IFERROR(INDEX('Categories &amp; Budgets'!$C$11:$C$40, MATCH($D859, 'Categories &amp; Budgets'!$B$11:$B$40, 0)), ""))</f>
        <v/>
      </c>
      <c r="L859" s="32"/>
      <c r="S859" s="7" t="str">
        <f t="shared" si="27"/>
        <v/>
      </c>
      <c r="U859" s="7" t="str">
        <f t="shared" si="28"/>
        <v/>
      </c>
      <c r="X859" s="79"/>
      <c r="Z859" s="7" t="str">
        <f>IF($D859="", "", COUNTIF('Categories &amp; Budgets'!$B$11:$B$40, $D859))</f>
        <v/>
      </c>
    </row>
    <row r="860" spans="1:26" x14ac:dyDescent="0.25">
      <c r="A860" s="32"/>
      <c r="B860" s="102"/>
      <c r="C860" s="103"/>
      <c r="D860" s="103"/>
      <c r="E860" s="103"/>
      <c r="F860" s="103"/>
      <c r="G860" s="104"/>
      <c r="H860" s="32"/>
      <c r="I860" s="27" t="str">
        <f>IF($D860="", "", IFERROR(INDEX('Categories &amp; Budgets'!$K$11:$K$40, MATCH($D860, 'Categories &amp; Budgets'!$B$11:$B$40, 0)), ""))</f>
        <v/>
      </c>
      <c r="J860" s="32"/>
      <c r="K860" s="30" t="str">
        <f>IF($D860="", "", IFERROR(INDEX('Categories &amp; Budgets'!$C$11:$C$40, MATCH($D860, 'Categories &amp; Budgets'!$B$11:$B$40, 0)), ""))</f>
        <v/>
      </c>
      <c r="L860" s="32"/>
      <c r="S860" s="7" t="str">
        <f t="shared" si="27"/>
        <v/>
      </c>
      <c r="U860" s="7" t="str">
        <f t="shared" si="28"/>
        <v/>
      </c>
      <c r="X860" s="79"/>
      <c r="Z860" s="7" t="str">
        <f>IF($D860="", "", COUNTIF('Categories &amp; Budgets'!$B$11:$B$40, $D860))</f>
        <v/>
      </c>
    </row>
    <row r="861" spans="1:26" x14ac:dyDescent="0.25">
      <c r="A861" s="32"/>
      <c r="B861" s="102"/>
      <c r="C861" s="103"/>
      <c r="D861" s="103"/>
      <c r="E861" s="103"/>
      <c r="F861" s="103"/>
      <c r="G861" s="104"/>
      <c r="H861" s="32"/>
      <c r="I861" s="27" t="str">
        <f>IF($D861="", "", IFERROR(INDEX('Categories &amp; Budgets'!$K$11:$K$40, MATCH($D861, 'Categories &amp; Budgets'!$B$11:$B$40, 0)), ""))</f>
        <v/>
      </c>
      <c r="J861" s="32"/>
      <c r="K861" s="30" t="str">
        <f>IF($D861="", "", IFERROR(INDEX('Categories &amp; Budgets'!$C$11:$C$40, MATCH($D861, 'Categories &amp; Budgets'!$B$11:$B$40, 0)), ""))</f>
        <v/>
      </c>
      <c r="L861" s="32"/>
      <c r="S861" s="7" t="str">
        <f t="shared" si="27"/>
        <v/>
      </c>
      <c r="U861" s="7" t="str">
        <f t="shared" si="28"/>
        <v/>
      </c>
      <c r="X861" s="79"/>
      <c r="Z861" s="7" t="str">
        <f>IF($D861="", "", COUNTIF('Categories &amp; Budgets'!$B$11:$B$40, $D861))</f>
        <v/>
      </c>
    </row>
    <row r="862" spans="1:26" x14ac:dyDescent="0.25">
      <c r="A862" s="32"/>
      <c r="B862" s="102"/>
      <c r="C862" s="103"/>
      <c r="D862" s="103"/>
      <c r="E862" s="103"/>
      <c r="F862" s="103"/>
      <c r="G862" s="104"/>
      <c r="H862" s="32"/>
      <c r="I862" s="27" t="str">
        <f>IF($D862="", "", IFERROR(INDEX('Categories &amp; Budgets'!$K$11:$K$40, MATCH($D862, 'Categories &amp; Budgets'!$B$11:$B$40, 0)), ""))</f>
        <v/>
      </c>
      <c r="J862" s="32"/>
      <c r="K862" s="30" t="str">
        <f>IF($D862="", "", IFERROR(INDEX('Categories &amp; Budgets'!$C$11:$C$40, MATCH($D862, 'Categories &amp; Budgets'!$B$11:$B$40, 0)), ""))</f>
        <v/>
      </c>
      <c r="L862" s="32"/>
      <c r="S862" s="7" t="str">
        <f t="shared" si="27"/>
        <v/>
      </c>
      <c r="U862" s="7" t="str">
        <f t="shared" si="28"/>
        <v/>
      </c>
      <c r="X862" s="79"/>
      <c r="Z862" s="7" t="str">
        <f>IF($D862="", "", COUNTIF('Categories &amp; Budgets'!$B$11:$B$40, $D862))</f>
        <v/>
      </c>
    </row>
    <row r="863" spans="1:26" x14ac:dyDescent="0.25">
      <c r="A863" s="32"/>
      <c r="B863" s="102"/>
      <c r="C863" s="103"/>
      <c r="D863" s="103"/>
      <c r="E863" s="103"/>
      <c r="F863" s="103"/>
      <c r="G863" s="104"/>
      <c r="H863" s="32"/>
      <c r="I863" s="27" t="str">
        <f>IF($D863="", "", IFERROR(INDEX('Categories &amp; Budgets'!$K$11:$K$40, MATCH($D863, 'Categories &amp; Budgets'!$B$11:$B$40, 0)), ""))</f>
        <v/>
      </c>
      <c r="J863" s="32"/>
      <c r="K863" s="30" t="str">
        <f>IF($D863="", "", IFERROR(INDEX('Categories &amp; Budgets'!$C$11:$C$40, MATCH($D863, 'Categories &amp; Budgets'!$B$11:$B$40, 0)), ""))</f>
        <v/>
      </c>
      <c r="L863" s="32"/>
      <c r="S863" s="7" t="str">
        <f t="shared" si="27"/>
        <v/>
      </c>
      <c r="U863" s="7" t="str">
        <f t="shared" si="28"/>
        <v/>
      </c>
      <c r="X863" s="79"/>
      <c r="Z863" s="7" t="str">
        <f>IF($D863="", "", COUNTIF('Categories &amp; Budgets'!$B$11:$B$40, $D863))</f>
        <v/>
      </c>
    </row>
    <row r="864" spans="1:26" x14ac:dyDescent="0.25">
      <c r="A864" s="32"/>
      <c r="B864" s="102"/>
      <c r="C864" s="103"/>
      <c r="D864" s="103"/>
      <c r="E864" s="103"/>
      <c r="F864" s="103"/>
      <c r="G864" s="104"/>
      <c r="H864" s="32"/>
      <c r="I864" s="27" t="str">
        <f>IF($D864="", "", IFERROR(INDEX('Categories &amp; Budgets'!$K$11:$K$40, MATCH($D864, 'Categories &amp; Budgets'!$B$11:$B$40, 0)), ""))</f>
        <v/>
      </c>
      <c r="J864" s="32"/>
      <c r="K864" s="30" t="str">
        <f>IF($D864="", "", IFERROR(INDEX('Categories &amp; Budgets'!$C$11:$C$40, MATCH($D864, 'Categories &amp; Budgets'!$B$11:$B$40, 0)), ""))</f>
        <v/>
      </c>
      <c r="L864" s="32"/>
      <c r="S864" s="7" t="str">
        <f t="shared" si="27"/>
        <v/>
      </c>
      <c r="U864" s="7" t="str">
        <f t="shared" si="28"/>
        <v/>
      </c>
      <c r="X864" s="79"/>
      <c r="Z864" s="7" t="str">
        <f>IF($D864="", "", COUNTIF('Categories &amp; Budgets'!$B$11:$B$40, $D864))</f>
        <v/>
      </c>
    </row>
    <row r="865" spans="1:26" x14ac:dyDescent="0.25">
      <c r="A865" s="32"/>
      <c r="B865" s="102"/>
      <c r="C865" s="103"/>
      <c r="D865" s="103"/>
      <c r="E865" s="103"/>
      <c r="F865" s="103"/>
      <c r="G865" s="104"/>
      <c r="H865" s="32"/>
      <c r="I865" s="27" t="str">
        <f>IF($D865="", "", IFERROR(INDEX('Categories &amp; Budgets'!$K$11:$K$40, MATCH($D865, 'Categories &amp; Budgets'!$B$11:$B$40, 0)), ""))</f>
        <v/>
      </c>
      <c r="J865" s="32"/>
      <c r="K865" s="30" t="str">
        <f>IF($D865="", "", IFERROR(INDEX('Categories &amp; Budgets'!$C$11:$C$40, MATCH($D865, 'Categories &amp; Budgets'!$B$11:$B$40, 0)), ""))</f>
        <v/>
      </c>
      <c r="L865" s="32"/>
      <c r="S865" s="7" t="str">
        <f t="shared" si="27"/>
        <v/>
      </c>
      <c r="U865" s="7" t="str">
        <f t="shared" si="28"/>
        <v/>
      </c>
      <c r="X865" s="79"/>
      <c r="Z865" s="7" t="str">
        <f>IF($D865="", "", COUNTIF('Categories &amp; Budgets'!$B$11:$B$40, $D865))</f>
        <v/>
      </c>
    </row>
    <row r="866" spans="1:26" x14ac:dyDescent="0.25">
      <c r="A866" s="32"/>
      <c r="B866" s="102"/>
      <c r="C866" s="103"/>
      <c r="D866" s="103"/>
      <c r="E866" s="103"/>
      <c r="F866" s="103"/>
      <c r="G866" s="104"/>
      <c r="H866" s="32"/>
      <c r="I866" s="27" t="str">
        <f>IF($D866="", "", IFERROR(INDEX('Categories &amp; Budgets'!$K$11:$K$40, MATCH($D866, 'Categories &amp; Budgets'!$B$11:$B$40, 0)), ""))</f>
        <v/>
      </c>
      <c r="J866" s="32"/>
      <c r="K866" s="30" t="str">
        <f>IF($D866="", "", IFERROR(INDEX('Categories &amp; Budgets'!$C$11:$C$40, MATCH($D866, 'Categories &amp; Budgets'!$B$11:$B$40, 0)), ""))</f>
        <v/>
      </c>
      <c r="L866" s="32"/>
      <c r="S866" s="7" t="str">
        <f t="shared" si="27"/>
        <v/>
      </c>
      <c r="U866" s="7" t="str">
        <f t="shared" si="28"/>
        <v/>
      </c>
      <c r="X866" s="79"/>
      <c r="Z866" s="7" t="str">
        <f>IF($D866="", "", COUNTIF('Categories &amp; Budgets'!$B$11:$B$40, $D866))</f>
        <v/>
      </c>
    </row>
    <row r="867" spans="1:26" x14ac:dyDescent="0.25">
      <c r="A867" s="32"/>
      <c r="B867" s="102"/>
      <c r="C867" s="103"/>
      <c r="D867" s="103"/>
      <c r="E867" s="103"/>
      <c r="F867" s="103"/>
      <c r="G867" s="104"/>
      <c r="H867" s="32"/>
      <c r="I867" s="27" t="str">
        <f>IF($D867="", "", IFERROR(INDEX('Categories &amp; Budgets'!$K$11:$K$40, MATCH($D867, 'Categories &amp; Budgets'!$B$11:$B$40, 0)), ""))</f>
        <v/>
      </c>
      <c r="J867" s="32"/>
      <c r="K867" s="30" t="str">
        <f>IF($D867="", "", IFERROR(INDEX('Categories &amp; Budgets'!$C$11:$C$40, MATCH($D867, 'Categories &amp; Budgets'!$B$11:$B$40, 0)), ""))</f>
        <v/>
      </c>
      <c r="L867" s="32"/>
      <c r="S867" s="7" t="str">
        <f t="shared" si="27"/>
        <v/>
      </c>
      <c r="U867" s="7" t="str">
        <f t="shared" si="28"/>
        <v/>
      </c>
      <c r="X867" s="79"/>
      <c r="Z867" s="7" t="str">
        <f>IF($D867="", "", COUNTIF('Categories &amp; Budgets'!$B$11:$B$40, $D867))</f>
        <v/>
      </c>
    </row>
    <row r="868" spans="1:26" x14ac:dyDescent="0.25">
      <c r="A868" s="32"/>
      <c r="B868" s="102"/>
      <c r="C868" s="103"/>
      <c r="D868" s="103"/>
      <c r="E868" s="103"/>
      <c r="F868" s="103"/>
      <c r="G868" s="104"/>
      <c r="H868" s="32"/>
      <c r="I868" s="27" t="str">
        <f>IF($D868="", "", IFERROR(INDEX('Categories &amp; Budgets'!$K$11:$K$40, MATCH($D868, 'Categories &amp; Budgets'!$B$11:$B$40, 0)), ""))</f>
        <v/>
      </c>
      <c r="J868" s="32"/>
      <c r="K868" s="30" t="str">
        <f>IF($D868="", "", IFERROR(INDEX('Categories &amp; Budgets'!$C$11:$C$40, MATCH($D868, 'Categories &amp; Budgets'!$B$11:$B$40, 0)), ""))</f>
        <v/>
      </c>
      <c r="L868" s="32"/>
      <c r="S868" s="7" t="str">
        <f t="shared" si="27"/>
        <v/>
      </c>
      <c r="U868" s="7" t="str">
        <f t="shared" si="28"/>
        <v/>
      </c>
      <c r="X868" s="79"/>
      <c r="Z868" s="7" t="str">
        <f>IF($D868="", "", COUNTIF('Categories &amp; Budgets'!$B$11:$B$40, $D868))</f>
        <v/>
      </c>
    </row>
    <row r="869" spans="1:26" x14ac:dyDescent="0.25">
      <c r="A869" s="32"/>
      <c r="B869" s="102"/>
      <c r="C869" s="103"/>
      <c r="D869" s="103"/>
      <c r="E869" s="103"/>
      <c r="F869" s="103"/>
      <c r="G869" s="104"/>
      <c r="H869" s="32"/>
      <c r="I869" s="27" t="str">
        <f>IF($D869="", "", IFERROR(INDEX('Categories &amp; Budgets'!$K$11:$K$40, MATCH($D869, 'Categories &amp; Budgets'!$B$11:$B$40, 0)), ""))</f>
        <v/>
      </c>
      <c r="J869" s="32"/>
      <c r="K869" s="30" t="str">
        <f>IF($D869="", "", IFERROR(INDEX('Categories &amp; Budgets'!$C$11:$C$40, MATCH($D869, 'Categories &amp; Budgets'!$B$11:$B$40, 0)), ""))</f>
        <v/>
      </c>
      <c r="L869" s="32"/>
      <c r="S869" s="7" t="str">
        <f t="shared" si="27"/>
        <v/>
      </c>
      <c r="U869" s="7" t="str">
        <f t="shared" si="28"/>
        <v/>
      </c>
      <c r="X869" s="79"/>
      <c r="Z869" s="7" t="str">
        <f>IF($D869="", "", COUNTIF('Categories &amp; Budgets'!$B$11:$B$40, $D869))</f>
        <v/>
      </c>
    </row>
    <row r="870" spans="1:26" x14ac:dyDescent="0.25">
      <c r="A870" s="32"/>
      <c r="B870" s="102"/>
      <c r="C870" s="103"/>
      <c r="D870" s="103"/>
      <c r="E870" s="103"/>
      <c r="F870" s="103"/>
      <c r="G870" s="104"/>
      <c r="H870" s="32"/>
      <c r="I870" s="27" t="str">
        <f>IF($D870="", "", IFERROR(INDEX('Categories &amp; Budgets'!$K$11:$K$40, MATCH($D870, 'Categories &amp; Budgets'!$B$11:$B$40, 0)), ""))</f>
        <v/>
      </c>
      <c r="J870" s="32"/>
      <c r="K870" s="30" t="str">
        <f>IF($D870="", "", IFERROR(INDEX('Categories &amp; Budgets'!$C$11:$C$40, MATCH($D870, 'Categories &amp; Budgets'!$B$11:$B$40, 0)), ""))</f>
        <v/>
      </c>
      <c r="L870" s="32"/>
      <c r="S870" s="7" t="str">
        <f t="shared" si="27"/>
        <v/>
      </c>
      <c r="U870" s="7" t="str">
        <f t="shared" si="28"/>
        <v/>
      </c>
      <c r="X870" s="79"/>
      <c r="Z870" s="7" t="str">
        <f>IF($D870="", "", COUNTIF('Categories &amp; Budgets'!$B$11:$B$40, $D870))</f>
        <v/>
      </c>
    </row>
    <row r="871" spans="1:26" x14ac:dyDescent="0.25">
      <c r="A871" s="32"/>
      <c r="B871" s="102"/>
      <c r="C871" s="103"/>
      <c r="D871" s="103"/>
      <c r="E871" s="103"/>
      <c r="F871" s="103"/>
      <c r="G871" s="104"/>
      <c r="H871" s="32"/>
      <c r="I871" s="27" t="str">
        <f>IF($D871="", "", IFERROR(INDEX('Categories &amp; Budgets'!$K$11:$K$40, MATCH($D871, 'Categories &amp; Budgets'!$B$11:$B$40, 0)), ""))</f>
        <v/>
      </c>
      <c r="J871" s="32"/>
      <c r="K871" s="30" t="str">
        <f>IF($D871="", "", IFERROR(INDEX('Categories &amp; Budgets'!$C$11:$C$40, MATCH($D871, 'Categories &amp; Budgets'!$B$11:$B$40, 0)), ""))</f>
        <v/>
      </c>
      <c r="L871" s="32"/>
      <c r="S871" s="7" t="str">
        <f t="shared" si="27"/>
        <v/>
      </c>
      <c r="U871" s="7" t="str">
        <f t="shared" si="28"/>
        <v/>
      </c>
      <c r="X871" s="79"/>
      <c r="Z871" s="7" t="str">
        <f>IF($D871="", "", COUNTIF('Categories &amp; Budgets'!$B$11:$B$40, $D871))</f>
        <v/>
      </c>
    </row>
    <row r="872" spans="1:26" x14ac:dyDescent="0.25">
      <c r="A872" s="32"/>
      <c r="B872" s="102"/>
      <c r="C872" s="103"/>
      <c r="D872" s="103"/>
      <c r="E872" s="103"/>
      <c r="F872" s="103"/>
      <c r="G872" s="104"/>
      <c r="H872" s="32"/>
      <c r="I872" s="27" t="str">
        <f>IF($D872="", "", IFERROR(INDEX('Categories &amp; Budgets'!$K$11:$K$40, MATCH($D872, 'Categories &amp; Budgets'!$B$11:$B$40, 0)), ""))</f>
        <v/>
      </c>
      <c r="J872" s="32"/>
      <c r="K872" s="30" t="str">
        <f>IF($D872="", "", IFERROR(INDEX('Categories &amp; Budgets'!$C$11:$C$40, MATCH($D872, 'Categories &amp; Budgets'!$B$11:$B$40, 0)), ""))</f>
        <v/>
      </c>
      <c r="L872" s="32"/>
      <c r="S872" s="7" t="str">
        <f t="shared" si="27"/>
        <v/>
      </c>
      <c r="U872" s="7" t="str">
        <f t="shared" si="28"/>
        <v/>
      </c>
      <c r="X872" s="79"/>
      <c r="Z872" s="7" t="str">
        <f>IF($D872="", "", COUNTIF('Categories &amp; Budgets'!$B$11:$B$40, $D872))</f>
        <v/>
      </c>
    </row>
    <row r="873" spans="1:26" x14ac:dyDescent="0.25">
      <c r="A873" s="32"/>
      <c r="B873" s="102"/>
      <c r="C873" s="103"/>
      <c r="D873" s="103"/>
      <c r="E873" s="103"/>
      <c r="F873" s="103"/>
      <c r="G873" s="104"/>
      <c r="H873" s="32"/>
      <c r="I873" s="27" t="str">
        <f>IF($D873="", "", IFERROR(INDEX('Categories &amp; Budgets'!$K$11:$K$40, MATCH($D873, 'Categories &amp; Budgets'!$B$11:$B$40, 0)), ""))</f>
        <v/>
      </c>
      <c r="J873" s="32"/>
      <c r="K873" s="30" t="str">
        <f>IF($D873="", "", IFERROR(INDEX('Categories &amp; Budgets'!$C$11:$C$40, MATCH($D873, 'Categories &amp; Budgets'!$B$11:$B$40, 0)), ""))</f>
        <v/>
      </c>
      <c r="L873" s="32"/>
      <c r="S873" s="7" t="str">
        <f t="shared" si="27"/>
        <v/>
      </c>
      <c r="U873" s="7" t="str">
        <f t="shared" si="28"/>
        <v/>
      </c>
      <c r="X873" s="79"/>
      <c r="Z873" s="7" t="str">
        <f>IF($D873="", "", COUNTIF('Categories &amp; Budgets'!$B$11:$B$40, $D873))</f>
        <v/>
      </c>
    </row>
    <row r="874" spans="1:26" x14ac:dyDescent="0.25">
      <c r="A874" s="32"/>
      <c r="B874" s="102"/>
      <c r="C874" s="103"/>
      <c r="D874" s="103"/>
      <c r="E874" s="103"/>
      <c r="F874" s="103"/>
      <c r="G874" s="104"/>
      <c r="H874" s="32"/>
      <c r="I874" s="27" t="str">
        <f>IF($D874="", "", IFERROR(INDEX('Categories &amp; Budgets'!$K$11:$K$40, MATCH($D874, 'Categories &amp; Budgets'!$B$11:$B$40, 0)), ""))</f>
        <v/>
      </c>
      <c r="J874" s="32"/>
      <c r="K874" s="30" t="str">
        <f>IF($D874="", "", IFERROR(INDEX('Categories &amp; Budgets'!$C$11:$C$40, MATCH($D874, 'Categories &amp; Budgets'!$B$11:$B$40, 0)), ""))</f>
        <v/>
      </c>
      <c r="L874" s="32"/>
      <c r="S874" s="7" t="str">
        <f t="shared" si="27"/>
        <v/>
      </c>
      <c r="U874" s="7" t="str">
        <f t="shared" si="28"/>
        <v/>
      </c>
      <c r="X874" s="79"/>
      <c r="Z874" s="7" t="str">
        <f>IF($D874="", "", COUNTIF('Categories &amp; Budgets'!$B$11:$B$40, $D874))</f>
        <v/>
      </c>
    </row>
    <row r="875" spans="1:26" x14ac:dyDescent="0.25">
      <c r="A875" s="32"/>
      <c r="B875" s="102"/>
      <c r="C875" s="103"/>
      <c r="D875" s="103"/>
      <c r="E875" s="103"/>
      <c r="F875" s="103"/>
      <c r="G875" s="104"/>
      <c r="H875" s="32"/>
      <c r="I875" s="27" t="str">
        <f>IF($D875="", "", IFERROR(INDEX('Categories &amp; Budgets'!$K$11:$K$40, MATCH($D875, 'Categories &amp; Budgets'!$B$11:$B$40, 0)), ""))</f>
        <v/>
      </c>
      <c r="J875" s="32"/>
      <c r="K875" s="30" t="str">
        <f>IF($D875="", "", IFERROR(INDEX('Categories &amp; Budgets'!$C$11:$C$40, MATCH($D875, 'Categories &amp; Budgets'!$B$11:$B$40, 0)), ""))</f>
        <v/>
      </c>
      <c r="L875" s="32"/>
      <c r="S875" s="7" t="str">
        <f t="shared" si="27"/>
        <v/>
      </c>
      <c r="U875" s="7" t="str">
        <f t="shared" si="28"/>
        <v/>
      </c>
      <c r="X875" s="79"/>
      <c r="Z875" s="7" t="str">
        <f>IF($D875="", "", COUNTIF('Categories &amp; Budgets'!$B$11:$B$40, $D875))</f>
        <v/>
      </c>
    </row>
    <row r="876" spans="1:26" x14ac:dyDescent="0.25">
      <c r="A876" s="32"/>
      <c r="B876" s="102"/>
      <c r="C876" s="103"/>
      <c r="D876" s="103"/>
      <c r="E876" s="103"/>
      <c r="F876" s="103"/>
      <c r="G876" s="104"/>
      <c r="H876" s="32"/>
      <c r="I876" s="27" t="str">
        <f>IF($D876="", "", IFERROR(INDEX('Categories &amp; Budgets'!$K$11:$K$40, MATCH($D876, 'Categories &amp; Budgets'!$B$11:$B$40, 0)), ""))</f>
        <v/>
      </c>
      <c r="J876" s="32"/>
      <c r="K876" s="30" t="str">
        <f>IF($D876="", "", IFERROR(INDEX('Categories &amp; Budgets'!$C$11:$C$40, MATCH($D876, 'Categories &amp; Budgets'!$B$11:$B$40, 0)), ""))</f>
        <v/>
      </c>
      <c r="L876" s="32"/>
      <c r="S876" s="7" t="str">
        <f t="shared" si="27"/>
        <v/>
      </c>
      <c r="U876" s="7" t="str">
        <f t="shared" si="28"/>
        <v/>
      </c>
      <c r="X876" s="79"/>
      <c r="Z876" s="7" t="str">
        <f>IF($D876="", "", COUNTIF('Categories &amp; Budgets'!$B$11:$B$40, $D876))</f>
        <v/>
      </c>
    </row>
    <row r="877" spans="1:26" x14ac:dyDescent="0.25">
      <c r="A877" s="32"/>
      <c r="B877" s="102"/>
      <c r="C877" s="103"/>
      <c r="D877" s="103"/>
      <c r="E877" s="103"/>
      <c r="F877" s="103"/>
      <c r="G877" s="104"/>
      <c r="H877" s="32"/>
      <c r="I877" s="27" t="str">
        <f>IF($D877="", "", IFERROR(INDEX('Categories &amp; Budgets'!$K$11:$K$40, MATCH($D877, 'Categories &amp; Budgets'!$B$11:$B$40, 0)), ""))</f>
        <v/>
      </c>
      <c r="J877" s="32"/>
      <c r="K877" s="30" t="str">
        <f>IF($D877="", "", IFERROR(INDEX('Categories &amp; Budgets'!$C$11:$C$40, MATCH($D877, 'Categories &amp; Budgets'!$B$11:$B$40, 0)), ""))</f>
        <v/>
      </c>
      <c r="L877" s="32"/>
      <c r="S877" s="7" t="str">
        <f t="shared" si="27"/>
        <v/>
      </c>
      <c r="U877" s="7" t="str">
        <f t="shared" si="28"/>
        <v/>
      </c>
      <c r="X877" s="79"/>
      <c r="Z877" s="7" t="str">
        <f>IF($D877="", "", COUNTIF('Categories &amp; Budgets'!$B$11:$B$40, $D877))</f>
        <v/>
      </c>
    </row>
    <row r="878" spans="1:26" x14ac:dyDescent="0.25">
      <c r="A878" s="32"/>
      <c r="B878" s="102"/>
      <c r="C878" s="103"/>
      <c r="D878" s="103"/>
      <c r="E878" s="103"/>
      <c r="F878" s="103"/>
      <c r="G878" s="104"/>
      <c r="H878" s="32"/>
      <c r="I878" s="27" t="str">
        <f>IF($D878="", "", IFERROR(INDEX('Categories &amp; Budgets'!$K$11:$K$40, MATCH($D878, 'Categories &amp; Budgets'!$B$11:$B$40, 0)), ""))</f>
        <v/>
      </c>
      <c r="J878" s="32"/>
      <c r="K878" s="30" t="str">
        <f>IF($D878="", "", IFERROR(INDEX('Categories &amp; Budgets'!$C$11:$C$40, MATCH($D878, 'Categories &amp; Budgets'!$B$11:$B$40, 0)), ""))</f>
        <v/>
      </c>
      <c r="L878" s="32"/>
      <c r="S878" s="7" t="str">
        <f t="shared" si="27"/>
        <v/>
      </c>
      <c r="U878" s="7" t="str">
        <f t="shared" si="28"/>
        <v/>
      </c>
      <c r="X878" s="79"/>
      <c r="Z878" s="7" t="str">
        <f>IF($D878="", "", COUNTIF('Categories &amp; Budgets'!$B$11:$B$40, $D878))</f>
        <v/>
      </c>
    </row>
    <row r="879" spans="1:26" x14ac:dyDescent="0.25">
      <c r="A879" s="32"/>
      <c r="B879" s="102"/>
      <c r="C879" s="103"/>
      <c r="D879" s="103"/>
      <c r="E879" s="103"/>
      <c r="F879" s="103"/>
      <c r="G879" s="104"/>
      <c r="H879" s="32"/>
      <c r="I879" s="27" t="str">
        <f>IF($D879="", "", IFERROR(INDEX('Categories &amp; Budgets'!$K$11:$K$40, MATCH($D879, 'Categories &amp; Budgets'!$B$11:$B$40, 0)), ""))</f>
        <v/>
      </c>
      <c r="J879" s="32"/>
      <c r="K879" s="30" t="str">
        <f>IF($D879="", "", IFERROR(INDEX('Categories &amp; Budgets'!$C$11:$C$40, MATCH($D879, 'Categories &amp; Budgets'!$B$11:$B$40, 0)), ""))</f>
        <v/>
      </c>
      <c r="L879" s="32"/>
      <c r="S879" s="7" t="str">
        <f t="shared" si="27"/>
        <v/>
      </c>
      <c r="U879" s="7" t="str">
        <f t="shared" si="28"/>
        <v/>
      </c>
      <c r="X879" s="79"/>
      <c r="Z879" s="7" t="str">
        <f>IF($D879="", "", COUNTIF('Categories &amp; Budgets'!$B$11:$B$40, $D879))</f>
        <v/>
      </c>
    </row>
    <row r="880" spans="1:26" x14ac:dyDescent="0.25">
      <c r="A880" s="32"/>
      <c r="B880" s="102"/>
      <c r="C880" s="103"/>
      <c r="D880" s="103"/>
      <c r="E880" s="103"/>
      <c r="F880" s="103"/>
      <c r="G880" s="104"/>
      <c r="H880" s="32"/>
      <c r="I880" s="27" t="str">
        <f>IF($D880="", "", IFERROR(INDEX('Categories &amp; Budgets'!$K$11:$K$40, MATCH($D880, 'Categories &amp; Budgets'!$B$11:$B$40, 0)), ""))</f>
        <v/>
      </c>
      <c r="J880" s="32"/>
      <c r="K880" s="30" t="str">
        <f>IF($D880="", "", IFERROR(INDEX('Categories &amp; Budgets'!$C$11:$C$40, MATCH($D880, 'Categories &amp; Budgets'!$B$11:$B$40, 0)), ""))</f>
        <v/>
      </c>
      <c r="L880" s="32"/>
      <c r="S880" s="7" t="str">
        <f t="shared" si="27"/>
        <v/>
      </c>
      <c r="U880" s="7" t="str">
        <f t="shared" si="28"/>
        <v/>
      </c>
      <c r="X880" s="79"/>
      <c r="Z880" s="7" t="str">
        <f>IF($D880="", "", COUNTIF('Categories &amp; Budgets'!$B$11:$B$40, $D880))</f>
        <v/>
      </c>
    </row>
    <row r="881" spans="1:26" x14ac:dyDescent="0.25">
      <c r="A881" s="32"/>
      <c r="B881" s="102"/>
      <c r="C881" s="103"/>
      <c r="D881" s="103"/>
      <c r="E881" s="103"/>
      <c r="F881" s="103"/>
      <c r="G881" s="104"/>
      <c r="H881" s="32"/>
      <c r="I881" s="27" t="str">
        <f>IF($D881="", "", IFERROR(INDEX('Categories &amp; Budgets'!$K$11:$K$40, MATCH($D881, 'Categories &amp; Budgets'!$B$11:$B$40, 0)), ""))</f>
        <v/>
      </c>
      <c r="J881" s="32"/>
      <c r="K881" s="30" t="str">
        <f>IF($D881="", "", IFERROR(INDEX('Categories &amp; Budgets'!$C$11:$C$40, MATCH($D881, 'Categories &amp; Budgets'!$B$11:$B$40, 0)), ""))</f>
        <v/>
      </c>
      <c r="L881" s="32"/>
      <c r="S881" s="7" t="str">
        <f t="shared" si="27"/>
        <v/>
      </c>
      <c r="U881" s="7" t="str">
        <f t="shared" si="28"/>
        <v/>
      </c>
      <c r="X881" s="79"/>
      <c r="Z881" s="7" t="str">
        <f>IF($D881="", "", COUNTIF('Categories &amp; Budgets'!$B$11:$B$40, $D881))</f>
        <v/>
      </c>
    </row>
    <row r="882" spans="1:26" x14ac:dyDescent="0.25">
      <c r="A882" s="32"/>
      <c r="B882" s="102"/>
      <c r="C882" s="103"/>
      <c r="D882" s="103"/>
      <c r="E882" s="103"/>
      <c r="F882" s="103"/>
      <c r="G882" s="104"/>
      <c r="H882" s="32"/>
      <c r="I882" s="27" t="str">
        <f>IF($D882="", "", IFERROR(INDEX('Categories &amp; Budgets'!$K$11:$K$40, MATCH($D882, 'Categories &amp; Budgets'!$B$11:$B$40, 0)), ""))</f>
        <v/>
      </c>
      <c r="J882" s="32"/>
      <c r="K882" s="30" t="str">
        <f>IF($D882="", "", IFERROR(INDEX('Categories &amp; Budgets'!$C$11:$C$40, MATCH($D882, 'Categories &amp; Budgets'!$B$11:$B$40, 0)), ""))</f>
        <v/>
      </c>
      <c r="L882" s="32"/>
      <c r="S882" s="7" t="str">
        <f t="shared" si="27"/>
        <v/>
      </c>
      <c r="U882" s="7" t="str">
        <f t="shared" si="28"/>
        <v/>
      </c>
      <c r="X882" s="79"/>
      <c r="Z882" s="7" t="str">
        <f>IF($D882="", "", COUNTIF('Categories &amp; Budgets'!$B$11:$B$40, $D882))</f>
        <v/>
      </c>
    </row>
    <row r="883" spans="1:26" x14ac:dyDescent="0.25">
      <c r="A883" s="32"/>
      <c r="B883" s="102"/>
      <c r="C883" s="103"/>
      <c r="D883" s="103"/>
      <c r="E883" s="103"/>
      <c r="F883" s="103"/>
      <c r="G883" s="104"/>
      <c r="H883" s="32"/>
      <c r="I883" s="27" t="str">
        <f>IF($D883="", "", IFERROR(INDEX('Categories &amp; Budgets'!$K$11:$K$40, MATCH($D883, 'Categories &amp; Budgets'!$B$11:$B$40, 0)), ""))</f>
        <v/>
      </c>
      <c r="J883" s="32"/>
      <c r="K883" s="30" t="str">
        <f>IF($D883="", "", IFERROR(INDEX('Categories &amp; Budgets'!$C$11:$C$40, MATCH($D883, 'Categories &amp; Budgets'!$B$11:$B$40, 0)), ""))</f>
        <v/>
      </c>
      <c r="L883" s="32"/>
      <c r="S883" s="7" t="str">
        <f t="shared" si="27"/>
        <v/>
      </c>
      <c r="U883" s="7" t="str">
        <f t="shared" si="28"/>
        <v/>
      </c>
      <c r="X883" s="79"/>
      <c r="Z883" s="7" t="str">
        <f>IF($D883="", "", COUNTIF('Categories &amp; Budgets'!$B$11:$B$40, $D883))</f>
        <v/>
      </c>
    </row>
    <row r="884" spans="1:26" x14ac:dyDescent="0.25">
      <c r="A884" s="32"/>
      <c r="B884" s="102"/>
      <c r="C884" s="103"/>
      <c r="D884" s="103"/>
      <c r="E884" s="103"/>
      <c r="F884" s="103"/>
      <c r="G884" s="104"/>
      <c r="H884" s="32"/>
      <c r="I884" s="27" t="str">
        <f>IF($D884="", "", IFERROR(INDEX('Categories &amp; Budgets'!$K$11:$K$40, MATCH($D884, 'Categories &amp; Budgets'!$B$11:$B$40, 0)), ""))</f>
        <v/>
      </c>
      <c r="J884" s="32"/>
      <c r="K884" s="30" t="str">
        <f>IF($D884="", "", IFERROR(INDEX('Categories &amp; Budgets'!$C$11:$C$40, MATCH($D884, 'Categories &amp; Budgets'!$B$11:$B$40, 0)), ""))</f>
        <v/>
      </c>
      <c r="L884" s="32"/>
      <c r="S884" s="7" t="str">
        <f t="shared" si="27"/>
        <v/>
      </c>
      <c r="U884" s="7" t="str">
        <f t="shared" si="28"/>
        <v/>
      </c>
      <c r="X884" s="79"/>
      <c r="Z884" s="7" t="str">
        <f>IF($D884="", "", COUNTIF('Categories &amp; Budgets'!$B$11:$B$40, $D884))</f>
        <v/>
      </c>
    </row>
    <row r="885" spans="1:26" x14ac:dyDescent="0.25">
      <c r="A885" s="32"/>
      <c r="B885" s="102"/>
      <c r="C885" s="103"/>
      <c r="D885" s="103"/>
      <c r="E885" s="103"/>
      <c r="F885" s="103"/>
      <c r="G885" s="104"/>
      <c r="H885" s="32"/>
      <c r="I885" s="27" t="str">
        <f>IF($D885="", "", IFERROR(INDEX('Categories &amp; Budgets'!$K$11:$K$40, MATCH($D885, 'Categories &amp; Budgets'!$B$11:$B$40, 0)), ""))</f>
        <v/>
      </c>
      <c r="J885" s="32"/>
      <c r="K885" s="30" t="str">
        <f>IF($D885="", "", IFERROR(INDEX('Categories &amp; Budgets'!$C$11:$C$40, MATCH($D885, 'Categories &amp; Budgets'!$B$11:$B$40, 0)), ""))</f>
        <v/>
      </c>
      <c r="L885" s="32"/>
      <c r="S885" s="7" t="str">
        <f t="shared" si="27"/>
        <v/>
      </c>
      <c r="U885" s="7" t="str">
        <f t="shared" si="28"/>
        <v/>
      </c>
      <c r="X885" s="79"/>
      <c r="Z885" s="7" t="str">
        <f>IF($D885="", "", COUNTIF('Categories &amp; Budgets'!$B$11:$B$40, $D885))</f>
        <v/>
      </c>
    </row>
    <row r="886" spans="1:26" x14ac:dyDescent="0.25">
      <c r="A886" s="32"/>
      <c r="B886" s="102"/>
      <c r="C886" s="103"/>
      <c r="D886" s="103"/>
      <c r="E886" s="103"/>
      <c r="F886" s="103"/>
      <c r="G886" s="104"/>
      <c r="H886" s="32"/>
      <c r="I886" s="27" t="str">
        <f>IF($D886="", "", IFERROR(INDEX('Categories &amp; Budgets'!$K$11:$K$40, MATCH($D886, 'Categories &amp; Budgets'!$B$11:$B$40, 0)), ""))</f>
        <v/>
      </c>
      <c r="J886" s="32"/>
      <c r="K886" s="30" t="str">
        <f>IF($D886="", "", IFERROR(INDEX('Categories &amp; Budgets'!$C$11:$C$40, MATCH($D886, 'Categories &amp; Budgets'!$B$11:$B$40, 0)), ""))</f>
        <v/>
      </c>
      <c r="L886" s="32"/>
      <c r="S886" s="7" t="str">
        <f t="shared" si="27"/>
        <v/>
      </c>
      <c r="U886" s="7" t="str">
        <f t="shared" si="28"/>
        <v/>
      </c>
      <c r="X886" s="79"/>
      <c r="Z886" s="7" t="str">
        <f>IF($D886="", "", COUNTIF('Categories &amp; Budgets'!$B$11:$B$40, $D886))</f>
        <v/>
      </c>
    </row>
    <row r="887" spans="1:26" x14ac:dyDescent="0.25">
      <c r="A887" s="32"/>
      <c r="B887" s="102"/>
      <c r="C887" s="103"/>
      <c r="D887" s="103"/>
      <c r="E887" s="103"/>
      <c r="F887" s="103"/>
      <c r="G887" s="104"/>
      <c r="H887" s="32"/>
      <c r="I887" s="27" t="str">
        <f>IF($D887="", "", IFERROR(INDEX('Categories &amp; Budgets'!$K$11:$K$40, MATCH($D887, 'Categories &amp; Budgets'!$B$11:$B$40, 0)), ""))</f>
        <v/>
      </c>
      <c r="J887" s="32"/>
      <c r="K887" s="30" t="str">
        <f>IF($D887="", "", IFERROR(INDEX('Categories &amp; Budgets'!$C$11:$C$40, MATCH($D887, 'Categories &amp; Budgets'!$B$11:$B$40, 0)), ""))</f>
        <v/>
      </c>
      <c r="L887" s="32"/>
      <c r="S887" s="7" t="str">
        <f t="shared" si="27"/>
        <v/>
      </c>
      <c r="U887" s="7" t="str">
        <f t="shared" si="28"/>
        <v/>
      </c>
      <c r="X887" s="79"/>
      <c r="Z887" s="7" t="str">
        <f>IF($D887="", "", COUNTIF('Categories &amp; Budgets'!$B$11:$B$40, $D887))</f>
        <v/>
      </c>
    </row>
    <row r="888" spans="1:26" x14ac:dyDescent="0.25">
      <c r="A888" s="32"/>
      <c r="B888" s="102"/>
      <c r="C888" s="103"/>
      <c r="D888" s="103"/>
      <c r="E888" s="103"/>
      <c r="F888" s="103"/>
      <c r="G888" s="104"/>
      <c r="H888" s="32"/>
      <c r="I888" s="27" t="str">
        <f>IF($D888="", "", IFERROR(INDEX('Categories &amp; Budgets'!$K$11:$K$40, MATCH($D888, 'Categories &amp; Budgets'!$B$11:$B$40, 0)), ""))</f>
        <v/>
      </c>
      <c r="J888" s="32"/>
      <c r="K888" s="30" t="str">
        <f>IF($D888="", "", IFERROR(INDEX('Categories &amp; Budgets'!$C$11:$C$40, MATCH($D888, 'Categories &amp; Budgets'!$B$11:$B$40, 0)), ""))</f>
        <v/>
      </c>
      <c r="L888" s="32"/>
      <c r="S888" s="7" t="str">
        <f t="shared" si="27"/>
        <v/>
      </c>
      <c r="U888" s="7" t="str">
        <f t="shared" si="28"/>
        <v/>
      </c>
      <c r="X888" s="79"/>
      <c r="Z888" s="7" t="str">
        <f>IF($D888="", "", COUNTIF('Categories &amp; Budgets'!$B$11:$B$40, $D888))</f>
        <v/>
      </c>
    </row>
    <row r="889" spans="1:26" x14ac:dyDescent="0.25">
      <c r="A889" s="32"/>
      <c r="B889" s="102"/>
      <c r="C889" s="103"/>
      <c r="D889" s="103"/>
      <c r="E889" s="103"/>
      <c r="F889" s="103"/>
      <c r="G889" s="104"/>
      <c r="H889" s="32"/>
      <c r="I889" s="27" t="str">
        <f>IF($D889="", "", IFERROR(INDEX('Categories &amp; Budgets'!$K$11:$K$40, MATCH($D889, 'Categories &amp; Budgets'!$B$11:$B$40, 0)), ""))</f>
        <v/>
      </c>
      <c r="J889" s="32"/>
      <c r="K889" s="30" t="str">
        <f>IF($D889="", "", IFERROR(INDEX('Categories &amp; Budgets'!$C$11:$C$40, MATCH($D889, 'Categories &amp; Budgets'!$B$11:$B$40, 0)), ""))</f>
        <v/>
      </c>
      <c r="L889" s="32"/>
      <c r="S889" s="7" t="str">
        <f t="shared" si="27"/>
        <v/>
      </c>
      <c r="U889" s="7" t="str">
        <f t="shared" si="28"/>
        <v/>
      </c>
      <c r="X889" s="79"/>
      <c r="Z889" s="7" t="str">
        <f>IF($D889="", "", COUNTIF('Categories &amp; Budgets'!$B$11:$B$40, $D889))</f>
        <v/>
      </c>
    </row>
    <row r="890" spans="1:26" x14ac:dyDescent="0.25">
      <c r="A890" s="32"/>
      <c r="B890" s="102"/>
      <c r="C890" s="103"/>
      <c r="D890" s="103"/>
      <c r="E890" s="103"/>
      <c r="F890" s="103"/>
      <c r="G890" s="104"/>
      <c r="H890" s="32"/>
      <c r="I890" s="27" t="str">
        <f>IF($D890="", "", IFERROR(INDEX('Categories &amp; Budgets'!$K$11:$K$40, MATCH($D890, 'Categories &amp; Budgets'!$B$11:$B$40, 0)), ""))</f>
        <v/>
      </c>
      <c r="J890" s="32"/>
      <c r="K890" s="30" t="str">
        <f>IF($D890="", "", IFERROR(INDEX('Categories &amp; Budgets'!$C$11:$C$40, MATCH($D890, 'Categories &amp; Budgets'!$B$11:$B$40, 0)), ""))</f>
        <v/>
      </c>
      <c r="L890" s="32"/>
      <c r="S890" s="7" t="str">
        <f t="shared" si="27"/>
        <v/>
      </c>
      <c r="U890" s="7" t="str">
        <f t="shared" si="28"/>
        <v/>
      </c>
      <c r="X890" s="79"/>
      <c r="Z890" s="7" t="str">
        <f>IF($D890="", "", COUNTIF('Categories &amp; Budgets'!$B$11:$B$40, $D890))</f>
        <v/>
      </c>
    </row>
    <row r="891" spans="1:26" x14ac:dyDescent="0.25">
      <c r="A891" s="32"/>
      <c r="B891" s="102"/>
      <c r="C891" s="103"/>
      <c r="D891" s="103"/>
      <c r="E891" s="103"/>
      <c r="F891" s="103"/>
      <c r="G891" s="104"/>
      <c r="H891" s="32"/>
      <c r="I891" s="27" t="str">
        <f>IF($D891="", "", IFERROR(INDEX('Categories &amp; Budgets'!$K$11:$K$40, MATCH($D891, 'Categories &amp; Budgets'!$B$11:$B$40, 0)), ""))</f>
        <v/>
      </c>
      <c r="J891" s="32"/>
      <c r="K891" s="30" t="str">
        <f>IF($D891="", "", IFERROR(INDEX('Categories &amp; Budgets'!$C$11:$C$40, MATCH($D891, 'Categories &amp; Budgets'!$B$11:$B$40, 0)), ""))</f>
        <v/>
      </c>
      <c r="L891" s="32"/>
      <c r="S891" s="7" t="str">
        <f t="shared" si="27"/>
        <v/>
      </c>
      <c r="U891" s="7" t="str">
        <f t="shared" si="28"/>
        <v/>
      </c>
      <c r="X891" s="79"/>
      <c r="Z891" s="7" t="str">
        <f>IF($D891="", "", COUNTIF('Categories &amp; Budgets'!$B$11:$B$40, $D891))</f>
        <v/>
      </c>
    </row>
    <row r="892" spans="1:26" x14ac:dyDescent="0.25">
      <c r="A892" s="32"/>
      <c r="B892" s="102"/>
      <c r="C892" s="103"/>
      <c r="D892" s="103"/>
      <c r="E892" s="103"/>
      <c r="F892" s="103"/>
      <c r="G892" s="104"/>
      <c r="H892" s="32"/>
      <c r="I892" s="27" t="str">
        <f>IF($D892="", "", IFERROR(INDEX('Categories &amp; Budgets'!$K$11:$K$40, MATCH($D892, 'Categories &amp; Budgets'!$B$11:$B$40, 0)), ""))</f>
        <v/>
      </c>
      <c r="J892" s="32"/>
      <c r="K892" s="30" t="str">
        <f>IF($D892="", "", IFERROR(INDEX('Categories &amp; Budgets'!$C$11:$C$40, MATCH($D892, 'Categories &amp; Budgets'!$B$11:$B$40, 0)), ""))</f>
        <v/>
      </c>
      <c r="L892" s="32"/>
      <c r="S892" s="7" t="str">
        <f t="shared" si="27"/>
        <v/>
      </c>
      <c r="U892" s="7" t="str">
        <f t="shared" si="28"/>
        <v/>
      </c>
      <c r="X892" s="79"/>
      <c r="Z892" s="7" t="str">
        <f>IF($D892="", "", COUNTIF('Categories &amp; Budgets'!$B$11:$B$40, $D892))</f>
        <v/>
      </c>
    </row>
    <row r="893" spans="1:26" x14ac:dyDescent="0.25">
      <c r="A893" s="32"/>
      <c r="B893" s="102"/>
      <c r="C893" s="103"/>
      <c r="D893" s="103"/>
      <c r="E893" s="103"/>
      <c r="F893" s="103"/>
      <c r="G893" s="104"/>
      <c r="H893" s="32"/>
      <c r="I893" s="27" t="str">
        <f>IF($D893="", "", IFERROR(INDEX('Categories &amp; Budgets'!$K$11:$K$40, MATCH($D893, 'Categories &amp; Budgets'!$B$11:$B$40, 0)), ""))</f>
        <v/>
      </c>
      <c r="J893" s="32"/>
      <c r="K893" s="30" t="str">
        <f>IF($D893="", "", IFERROR(INDEX('Categories &amp; Budgets'!$C$11:$C$40, MATCH($D893, 'Categories &amp; Budgets'!$B$11:$B$40, 0)), ""))</f>
        <v/>
      </c>
      <c r="L893" s="32"/>
      <c r="S893" s="7" t="str">
        <f t="shared" si="27"/>
        <v/>
      </c>
      <c r="U893" s="7" t="str">
        <f t="shared" si="28"/>
        <v/>
      </c>
      <c r="X893" s="79"/>
      <c r="Z893" s="7" t="str">
        <f>IF($D893="", "", COUNTIF('Categories &amp; Budgets'!$B$11:$B$40, $D893))</f>
        <v/>
      </c>
    </row>
    <row r="894" spans="1:26" x14ac:dyDescent="0.25">
      <c r="A894" s="32"/>
      <c r="B894" s="102"/>
      <c r="C894" s="103"/>
      <c r="D894" s="103"/>
      <c r="E894" s="103"/>
      <c r="F894" s="103"/>
      <c r="G894" s="104"/>
      <c r="H894" s="32"/>
      <c r="I894" s="27" t="str">
        <f>IF($D894="", "", IFERROR(INDEX('Categories &amp; Budgets'!$K$11:$K$40, MATCH($D894, 'Categories &amp; Budgets'!$B$11:$B$40, 0)), ""))</f>
        <v/>
      </c>
      <c r="J894" s="32"/>
      <c r="K894" s="30" t="str">
        <f>IF($D894="", "", IFERROR(INDEX('Categories &amp; Budgets'!$C$11:$C$40, MATCH($D894, 'Categories &amp; Budgets'!$B$11:$B$40, 0)), ""))</f>
        <v/>
      </c>
      <c r="L894" s="32"/>
      <c r="S894" s="7" t="str">
        <f t="shared" si="27"/>
        <v/>
      </c>
      <c r="U894" s="7" t="str">
        <f t="shared" si="28"/>
        <v/>
      </c>
      <c r="X894" s="79"/>
      <c r="Z894" s="7" t="str">
        <f>IF($D894="", "", COUNTIF('Categories &amp; Budgets'!$B$11:$B$40, $D894))</f>
        <v/>
      </c>
    </row>
    <row r="895" spans="1:26" x14ac:dyDescent="0.25">
      <c r="A895" s="32"/>
      <c r="B895" s="102"/>
      <c r="C895" s="103"/>
      <c r="D895" s="103"/>
      <c r="E895" s="103"/>
      <c r="F895" s="103"/>
      <c r="G895" s="104"/>
      <c r="H895" s="32"/>
      <c r="I895" s="27" t="str">
        <f>IF($D895="", "", IFERROR(INDEX('Categories &amp; Budgets'!$K$11:$K$40, MATCH($D895, 'Categories &amp; Budgets'!$B$11:$B$40, 0)), ""))</f>
        <v/>
      </c>
      <c r="J895" s="32"/>
      <c r="K895" s="30" t="str">
        <f>IF($D895="", "", IFERROR(INDEX('Categories &amp; Budgets'!$C$11:$C$40, MATCH($D895, 'Categories &amp; Budgets'!$B$11:$B$40, 0)), ""))</f>
        <v/>
      </c>
      <c r="L895" s="32"/>
      <c r="S895" s="7" t="str">
        <f t="shared" si="27"/>
        <v/>
      </c>
      <c r="U895" s="7" t="str">
        <f t="shared" si="28"/>
        <v/>
      </c>
      <c r="X895" s="79"/>
      <c r="Z895" s="7" t="str">
        <f>IF($D895="", "", COUNTIF('Categories &amp; Budgets'!$B$11:$B$40, $D895))</f>
        <v/>
      </c>
    </row>
    <row r="896" spans="1:26" x14ac:dyDescent="0.25">
      <c r="A896" s="32"/>
      <c r="B896" s="102"/>
      <c r="C896" s="103"/>
      <c r="D896" s="103"/>
      <c r="E896" s="103"/>
      <c r="F896" s="103"/>
      <c r="G896" s="104"/>
      <c r="H896" s="32"/>
      <c r="I896" s="27" t="str">
        <f>IF($D896="", "", IFERROR(INDEX('Categories &amp; Budgets'!$K$11:$K$40, MATCH($D896, 'Categories &amp; Budgets'!$B$11:$B$40, 0)), ""))</f>
        <v/>
      </c>
      <c r="J896" s="32"/>
      <c r="K896" s="30" t="str">
        <f>IF($D896="", "", IFERROR(INDEX('Categories &amp; Budgets'!$C$11:$C$40, MATCH($D896, 'Categories &amp; Budgets'!$B$11:$B$40, 0)), ""))</f>
        <v/>
      </c>
      <c r="L896" s="32"/>
      <c r="S896" s="7" t="str">
        <f t="shared" si="27"/>
        <v/>
      </c>
      <c r="U896" s="7" t="str">
        <f t="shared" si="28"/>
        <v/>
      </c>
      <c r="X896" s="79"/>
      <c r="Z896" s="7" t="str">
        <f>IF($D896="", "", COUNTIF('Categories &amp; Budgets'!$B$11:$B$40, $D896))</f>
        <v/>
      </c>
    </row>
    <row r="897" spans="1:26" x14ac:dyDescent="0.25">
      <c r="A897" s="32"/>
      <c r="B897" s="102"/>
      <c r="C897" s="103"/>
      <c r="D897" s="103"/>
      <c r="E897" s="103"/>
      <c r="F897" s="103"/>
      <c r="G897" s="104"/>
      <c r="H897" s="32"/>
      <c r="I897" s="27" t="str">
        <f>IF($D897="", "", IFERROR(INDEX('Categories &amp; Budgets'!$K$11:$K$40, MATCH($D897, 'Categories &amp; Budgets'!$B$11:$B$40, 0)), ""))</f>
        <v/>
      </c>
      <c r="J897" s="32"/>
      <c r="K897" s="30" t="str">
        <f>IF($D897="", "", IFERROR(INDEX('Categories &amp; Budgets'!$C$11:$C$40, MATCH($D897, 'Categories &amp; Budgets'!$B$11:$B$40, 0)), ""))</f>
        <v/>
      </c>
      <c r="L897" s="32"/>
      <c r="S897" s="7" t="str">
        <f t="shared" si="27"/>
        <v/>
      </c>
      <c r="U897" s="7" t="str">
        <f t="shared" si="28"/>
        <v/>
      </c>
      <c r="X897" s="79"/>
      <c r="Z897" s="7" t="str">
        <f>IF($D897="", "", COUNTIF('Categories &amp; Budgets'!$B$11:$B$40, $D897))</f>
        <v/>
      </c>
    </row>
    <row r="898" spans="1:26" x14ac:dyDescent="0.25">
      <c r="A898" s="32"/>
      <c r="B898" s="102"/>
      <c r="C898" s="103"/>
      <c r="D898" s="103"/>
      <c r="E898" s="103"/>
      <c r="F898" s="103"/>
      <c r="G898" s="104"/>
      <c r="H898" s="32"/>
      <c r="I898" s="27" t="str">
        <f>IF($D898="", "", IFERROR(INDEX('Categories &amp; Budgets'!$K$11:$K$40, MATCH($D898, 'Categories &amp; Budgets'!$B$11:$B$40, 0)), ""))</f>
        <v/>
      </c>
      <c r="J898" s="32"/>
      <c r="K898" s="30" t="str">
        <f>IF($D898="", "", IFERROR(INDEX('Categories &amp; Budgets'!$C$11:$C$40, MATCH($D898, 'Categories &amp; Budgets'!$B$11:$B$40, 0)), ""))</f>
        <v/>
      </c>
      <c r="L898" s="32"/>
      <c r="S898" s="7" t="str">
        <f t="shared" si="27"/>
        <v/>
      </c>
      <c r="U898" s="7" t="str">
        <f t="shared" si="28"/>
        <v/>
      </c>
      <c r="X898" s="79"/>
      <c r="Z898" s="7" t="str">
        <f>IF($D898="", "", COUNTIF('Categories &amp; Budgets'!$B$11:$B$40, $D898))</f>
        <v/>
      </c>
    </row>
    <row r="899" spans="1:26" x14ac:dyDescent="0.25">
      <c r="A899" s="32"/>
      <c r="B899" s="102"/>
      <c r="C899" s="103"/>
      <c r="D899" s="103"/>
      <c r="E899" s="103"/>
      <c r="F899" s="103"/>
      <c r="G899" s="104"/>
      <c r="H899" s="32"/>
      <c r="I899" s="27" t="str">
        <f>IF($D899="", "", IFERROR(INDEX('Categories &amp; Budgets'!$K$11:$K$40, MATCH($D899, 'Categories &amp; Budgets'!$B$11:$B$40, 0)), ""))</f>
        <v/>
      </c>
      <c r="J899" s="32"/>
      <c r="K899" s="30" t="str">
        <f>IF($D899="", "", IFERROR(INDEX('Categories &amp; Budgets'!$C$11:$C$40, MATCH($D899, 'Categories &amp; Budgets'!$B$11:$B$40, 0)), ""))</f>
        <v/>
      </c>
      <c r="L899" s="32"/>
      <c r="S899" s="7" t="str">
        <f t="shared" si="27"/>
        <v/>
      </c>
      <c r="U899" s="7" t="str">
        <f t="shared" si="28"/>
        <v/>
      </c>
      <c r="X899" s="79"/>
      <c r="Z899" s="7" t="str">
        <f>IF($D899="", "", COUNTIF('Categories &amp; Budgets'!$B$11:$B$40, $D899))</f>
        <v/>
      </c>
    </row>
    <row r="900" spans="1:26" x14ac:dyDescent="0.25">
      <c r="A900" s="32"/>
      <c r="B900" s="102"/>
      <c r="C900" s="103"/>
      <c r="D900" s="103"/>
      <c r="E900" s="103"/>
      <c r="F900" s="103"/>
      <c r="G900" s="104"/>
      <c r="H900" s="32"/>
      <c r="I900" s="27" t="str">
        <f>IF($D900="", "", IFERROR(INDEX('Categories &amp; Budgets'!$K$11:$K$40, MATCH($D900, 'Categories &amp; Budgets'!$B$11:$B$40, 0)), ""))</f>
        <v/>
      </c>
      <c r="J900" s="32"/>
      <c r="K900" s="30" t="str">
        <f>IF($D900="", "", IFERROR(INDEX('Categories &amp; Budgets'!$C$11:$C$40, MATCH($D900, 'Categories &amp; Budgets'!$B$11:$B$40, 0)), ""))</f>
        <v/>
      </c>
      <c r="L900" s="32"/>
      <c r="S900" s="7" t="str">
        <f t="shared" si="27"/>
        <v/>
      </c>
      <c r="U900" s="7" t="str">
        <f t="shared" si="28"/>
        <v/>
      </c>
      <c r="X900" s="79"/>
      <c r="Z900" s="7" t="str">
        <f>IF($D900="", "", COUNTIF('Categories &amp; Budgets'!$B$11:$B$40, $D900))</f>
        <v/>
      </c>
    </row>
    <row r="901" spans="1:26" x14ac:dyDescent="0.25">
      <c r="A901" s="32"/>
      <c r="B901" s="102"/>
      <c r="C901" s="103"/>
      <c r="D901" s="103"/>
      <c r="E901" s="103"/>
      <c r="F901" s="103"/>
      <c r="G901" s="104"/>
      <c r="H901" s="32"/>
      <c r="I901" s="27" t="str">
        <f>IF($D901="", "", IFERROR(INDEX('Categories &amp; Budgets'!$K$11:$K$40, MATCH($D901, 'Categories &amp; Budgets'!$B$11:$B$40, 0)), ""))</f>
        <v/>
      </c>
      <c r="J901" s="32"/>
      <c r="K901" s="30" t="str">
        <f>IF($D901="", "", IFERROR(INDEX('Categories &amp; Budgets'!$C$11:$C$40, MATCH($D901, 'Categories &amp; Budgets'!$B$11:$B$40, 0)), ""))</f>
        <v/>
      </c>
      <c r="L901" s="32"/>
      <c r="S901" s="7" t="str">
        <f t="shared" si="27"/>
        <v/>
      </c>
      <c r="U901" s="7" t="str">
        <f t="shared" si="28"/>
        <v/>
      </c>
      <c r="X901" s="79"/>
      <c r="Z901" s="7" t="str">
        <f>IF($D901="", "", COUNTIF('Categories &amp; Budgets'!$B$11:$B$40, $D901))</f>
        <v/>
      </c>
    </row>
    <row r="902" spans="1:26" x14ac:dyDescent="0.25">
      <c r="A902" s="32"/>
      <c r="B902" s="102"/>
      <c r="C902" s="103"/>
      <c r="D902" s="103"/>
      <c r="E902" s="103"/>
      <c r="F902" s="103"/>
      <c r="G902" s="104"/>
      <c r="H902" s="32"/>
      <c r="I902" s="27" t="str">
        <f>IF($D902="", "", IFERROR(INDEX('Categories &amp; Budgets'!$K$11:$K$40, MATCH($D902, 'Categories &amp; Budgets'!$B$11:$B$40, 0)), ""))</f>
        <v/>
      </c>
      <c r="J902" s="32"/>
      <c r="K902" s="30" t="str">
        <f>IF($D902="", "", IFERROR(INDEX('Categories &amp; Budgets'!$C$11:$C$40, MATCH($D902, 'Categories &amp; Budgets'!$B$11:$B$40, 0)), ""))</f>
        <v/>
      </c>
      <c r="L902" s="32"/>
      <c r="S902" s="7" t="str">
        <f t="shared" si="27"/>
        <v/>
      </c>
      <c r="U902" s="7" t="str">
        <f t="shared" si="28"/>
        <v/>
      </c>
      <c r="X902" s="79"/>
      <c r="Z902" s="7" t="str">
        <f>IF($D902="", "", COUNTIF('Categories &amp; Budgets'!$B$11:$B$40, $D902))</f>
        <v/>
      </c>
    </row>
    <row r="903" spans="1:26" x14ac:dyDescent="0.25">
      <c r="A903" s="32"/>
      <c r="B903" s="102"/>
      <c r="C903" s="103"/>
      <c r="D903" s="103"/>
      <c r="E903" s="103"/>
      <c r="F903" s="103"/>
      <c r="G903" s="104"/>
      <c r="H903" s="32"/>
      <c r="I903" s="27" t="str">
        <f>IF($D903="", "", IFERROR(INDEX('Categories &amp; Budgets'!$K$11:$K$40, MATCH($D903, 'Categories &amp; Budgets'!$B$11:$B$40, 0)), ""))</f>
        <v/>
      </c>
      <c r="J903" s="32"/>
      <c r="K903" s="30" t="str">
        <f>IF($D903="", "", IFERROR(INDEX('Categories &amp; Budgets'!$C$11:$C$40, MATCH($D903, 'Categories &amp; Budgets'!$B$11:$B$40, 0)), ""))</f>
        <v/>
      </c>
      <c r="L903" s="32"/>
      <c r="S903" s="7" t="str">
        <f t="shared" si="27"/>
        <v/>
      </c>
      <c r="U903" s="7" t="str">
        <f t="shared" si="28"/>
        <v/>
      </c>
      <c r="X903" s="79"/>
      <c r="Z903" s="7" t="str">
        <f>IF($D903="", "", COUNTIF('Categories &amp; Budgets'!$B$11:$B$40, $D903))</f>
        <v/>
      </c>
    </row>
    <row r="904" spans="1:26" x14ac:dyDescent="0.25">
      <c r="A904" s="32"/>
      <c r="B904" s="102"/>
      <c r="C904" s="103"/>
      <c r="D904" s="103"/>
      <c r="E904" s="103"/>
      <c r="F904" s="103"/>
      <c r="G904" s="104"/>
      <c r="H904" s="32"/>
      <c r="I904" s="27" t="str">
        <f>IF($D904="", "", IFERROR(INDEX('Categories &amp; Budgets'!$K$11:$K$40, MATCH($D904, 'Categories &amp; Budgets'!$B$11:$B$40, 0)), ""))</f>
        <v/>
      </c>
      <c r="J904" s="32"/>
      <c r="K904" s="30" t="str">
        <f>IF($D904="", "", IFERROR(INDEX('Categories &amp; Budgets'!$C$11:$C$40, MATCH($D904, 'Categories &amp; Budgets'!$B$11:$B$40, 0)), ""))</f>
        <v/>
      </c>
      <c r="L904" s="32"/>
      <c r="S904" s="7" t="str">
        <f t="shared" si="27"/>
        <v/>
      </c>
      <c r="U904" s="7" t="str">
        <f t="shared" si="28"/>
        <v/>
      </c>
      <c r="X904" s="79"/>
      <c r="Z904" s="7" t="str">
        <f>IF($D904="", "", COUNTIF('Categories &amp; Budgets'!$B$11:$B$40, $D904))</f>
        <v/>
      </c>
    </row>
    <row r="905" spans="1:26" x14ac:dyDescent="0.25">
      <c r="A905" s="32"/>
      <c r="B905" s="102"/>
      <c r="C905" s="103"/>
      <c r="D905" s="103"/>
      <c r="E905" s="103"/>
      <c r="F905" s="103"/>
      <c r="G905" s="104"/>
      <c r="H905" s="32"/>
      <c r="I905" s="27" t="str">
        <f>IF($D905="", "", IFERROR(INDEX('Categories &amp; Budgets'!$K$11:$K$40, MATCH($D905, 'Categories &amp; Budgets'!$B$11:$B$40, 0)), ""))</f>
        <v/>
      </c>
      <c r="J905" s="32"/>
      <c r="K905" s="30" t="str">
        <f>IF($D905="", "", IFERROR(INDEX('Categories &amp; Budgets'!$C$11:$C$40, MATCH($D905, 'Categories &amp; Budgets'!$B$11:$B$40, 0)), ""))</f>
        <v/>
      </c>
      <c r="L905" s="32"/>
      <c r="S905" s="7" t="str">
        <f t="shared" si="27"/>
        <v/>
      </c>
      <c r="U905" s="7" t="str">
        <f t="shared" si="28"/>
        <v/>
      </c>
      <c r="X905" s="79"/>
      <c r="Z905" s="7" t="str">
        <f>IF($D905="", "", COUNTIF('Categories &amp; Budgets'!$B$11:$B$40, $D905))</f>
        <v/>
      </c>
    </row>
    <row r="906" spans="1:26" x14ac:dyDescent="0.25">
      <c r="A906" s="32"/>
      <c r="B906" s="102"/>
      <c r="C906" s="103"/>
      <c r="D906" s="103"/>
      <c r="E906" s="103"/>
      <c r="F906" s="103"/>
      <c r="G906" s="104"/>
      <c r="H906" s="32"/>
      <c r="I906" s="27" t="str">
        <f>IF($D906="", "", IFERROR(INDEX('Categories &amp; Budgets'!$K$11:$K$40, MATCH($D906, 'Categories &amp; Budgets'!$B$11:$B$40, 0)), ""))</f>
        <v/>
      </c>
      <c r="J906" s="32"/>
      <c r="K906" s="30" t="str">
        <f>IF($D906="", "", IFERROR(INDEX('Categories &amp; Budgets'!$C$11:$C$40, MATCH($D906, 'Categories &amp; Budgets'!$B$11:$B$40, 0)), ""))</f>
        <v/>
      </c>
      <c r="L906" s="32"/>
      <c r="S906" s="7" t="str">
        <f t="shared" si="27"/>
        <v/>
      </c>
      <c r="U906" s="7" t="str">
        <f t="shared" si="28"/>
        <v/>
      </c>
      <c r="X906" s="79"/>
      <c r="Z906" s="7" t="str">
        <f>IF($D906="", "", COUNTIF('Categories &amp; Budgets'!$B$11:$B$40, $D906))</f>
        <v/>
      </c>
    </row>
    <row r="907" spans="1:26" x14ac:dyDescent="0.25">
      <c r="A907" s="32"/>
      <c r="B907" s="102"/>
      <c r="C907" s="103"/>
      <c r="D907" s="103"/>
      <c r="E907" s="103"/>
      <c r="F907" s="103"/>
      <c r="G907" s="104"/>
      <c r="H907" s="32"/>
      <c r="I907" s="27" t="str">
        <f>IF($D907="", "", IFERROR(INDEX('Categories &amp; Budgets'!$K$11:$K$40, MATCH($D907, 'Categories &amp; Budgets'!$B$11:$B$40, 0)), ""))</f>
        <v/>
      </c>
      <c r="J907" s="32"/>
      <c r="K907" s="30" t="str">
        <f>IF($D907="", "", IFERROR(INDEX('Categories &amp; Budgets'!$C$11:$C$40, MATCH($D907, 'Categories &amp; Budgets'!$B$11:$B$40, 0)), ""))</f>
        <v/>
      </c>
      <c r="L907" s="32"/>
      <c r="S907" s="7" t="str">
        <f t="shared" si="27"/>
        <v/>
      </c>
      <c r="U907" s="7" t="str">
        <f t="shared" si="28"/>
        <v/>
      </c>
      <c r="X907" s="79"/>
      <c r="Z907" s="7" t="str">
        <f>IF($D907="", "", COUNTIF('Categories &amp; Budgets'!$B$11:$B$40, $D907))</f>
        <v/>
      </c>
    </row>
    <row r="908" spans="1:26" x14ac:dyDescent="0.25">
      <c r="A908" s="32"/>
      <c r="B908" s="102"/>
      <c r="C908" s="103"/>
      <c r="D908" s="103"/>
      <c r="E908" s="103"/>
      <c r="F908" s="103"/>
      <c r="G908" s="104"/>
      <c r="H908" s="32"/>
      <c r="I908" s="27" t="str">
        <f>IF($D908="", "", IFERROR(INDEX('Categories &amp; Budgets'!$K$11:$K$40, MATCH($D908, 'Categories &amp; Budgets'!$B$11:$B$40, 0)), ""))</f>
        <v/>
      </c>
      <c r="J908" s="32"/>
      <c r="K908" s="30" t="str">
        <f>IF($D908="", "", IFERROR(INDEX('Categories &amp; Budgets'!$C$11:$C$40, MATCH($D908, 'Categories &amp; Budgets'!$B$11:$B$40, 0)), ""))</f>
        <v/>
      </c>
      <c r="L908" s="32"/>
      <c r="S908" s="7" t="str">
        <f t="shared" ref="S908:S971" si="29">IF(COUNTIF($B908:$G908, "")=6, "", "X")</f>
        <v/>
      </c>
      <c r="U908" s="7" t="str">
        <f t="shared" ref="U908:U971" si="30">IF($S908="", "", IF($D908="", "X", ""))</f>
        <v/>
      </c>
      <c r="X908" s="79"/>
      <c r="Z908" s="7" t="str">
        <f>IF($D908="", "", COUNTIF('Categories &amp; Budgets'!$B$11:$B$40, $D908))</f>
        <v/>
      </c>
    </row>
    <row r="909" spans="1:26" x14ac:dyDescent="0.25">
      <c r="A909" s="32"/>
      <c r="B909" s="102"/>
      <c r="C909" s="103"/>
      <c r="D909" s="103"/>
      <c r="E909" s="103"/>
      <c r="F909" s="103"/>
      <c r="G909" s="104"/>
      <c r="H909" s="32"/>
      <c r="I909" s="27" t="str">
        <f>IF($D909="", "", IFERROR(INDEX('Categories &amp; Budgets'!$K$11:$K$40, MATCH($D909, 'Categories &amp; Budgets'!$B$11:$B$40, 0)), ""))</f>
        <v/>
      </c>
      <c r="J909" s="32"/>
      <c r="K909" s="30" t="str">
        <f>IF($D909="", "", IFERROR(INDEX('Categories &amp; Budgets'!$C$11:$C$40, MATCH($D909, 'Categories &amp; Budgets'!$B$11:$B$40, 0)), ""))</f>
        <v/>
      </c>
      <c r="L909" s="32"/>
      <c r="S909" s="7" t="str">
        <f t="shared" si="29"/>
        <v/>
      </c>
      <c r="U909" s="7" t="str">
        <f t="shared" si="30"/>
        <v/>
      </c>
      <c r="X909" s="79"/>
      <c r="Z909" s="7" t="str">
        <f>IF($D909="", "", COUNTIF('Categories &amp; Budgets'!$B$11:$B$40, $D909))</f>
        <v/>
      </c>
    </row>
    <row r="910" spans="1:26" x14ac:dyDescent="0.25">
      <c r="A910" s="32"/>
      <c r="B910" s="102"/>
      <c r="C910" s="103"/>
      <c r="D910" s="103"/>
      <c r="E910" s="103"/>
      <c r="F910" s="103"/>
      <c r="G910" s="104"/>
      <c r="H910" s="32"/>
      <c r="I910" s="27" t="str">
        <f>IF($D910="", "", IFERROR(INDEX('Categories &amp; Budgets'!$K$11:$K$40, MATCH($D910, 'Categories &amp; Budgets'!$B$11:$B$40, 0)), ""))</f>
        <v/>
      </c>
      <c r="J910" s="32"/>
      <c r="K910" s="30" t="str">
        <f>IF($D910="", "", IFERROR(INDEX('Categories &amp; Budgets'!$C$11:$C$40, MATCH($D910, 'Categories &amp; Budgets'!$B$11:$B$40, 0)), ""))</f>
        <v/>
      </c>
      <c r="L910" s="32"/>
      <c r="S910" s="7" t="str">
        <f t="shared" si="29"/>
        <v/>
      </c>
      <c r="U910" s="7" t="str">
        <f t="shared" si="30"/>
        <v/>
      </c>
      <c r="X910" s="79"/>
      <c r="Z910" s="7" t="str">
        <f>IF($D910="", "", COUNTIF('Categories &amp; Budgets'!$B$11:$B$40, $D910))</f>
        <v/>
      </c>
    </row>
    <row r="911" spans="1:26" x14ac:dyDescent="0.25">
      <c r="A911" s="32"/>
      <c r="B911" s="102"/>
      <c r="C911" s="103"/>
      <c r="D911" s="103"/>
      <c r="E911" s="103"/>
      <c r="F911" s="103"/>
      <c r="G911" s="104"/>
      <c r="H911" s="32"/>
      <c r="I911" s="27" t="str">
        <f>IF($D911="", "", IFERROR(INDEX('Categories &amp; Budgets'!$K$11:$K$40, MATCH($D911, 'Categories &amp; Budgets'!$B$11:$B$40, 0)), ""))</f>
        <v/>
      </c>
      <c r="J911" s="32"/>
      <c r="K911" s="30" t="str">
        <f>IF($D911="", "", IFERROR(INDEX('Categories &amp; Budgets'!$C$11:$C$40, MATCH($D911, 'Categories &amp; Budgets'!$B$11:$B$40, 0)), ""))</f>
        <v/>
      </c>
      <c r="L911" s="32"/>
      <c r="S911" s="7" t="str">
        <f t="shared" si="29"/>
        <v/>
      </c>
      <c r="U911" s="7" t="str">
        <f t="shared" si="30"/>
        <v/>
      </c>
      <c r="X911" s="79"/>
      <c r="Z911" s="7" t="str">
        <f>IF($D911="", "", COUNTIF('Categories &amp; Budgets'!$B$11:$B$40, $D911))</f>
        <v/>
      </c>
    </row>
    <row r="912" spans="1:26" x14ac:dyDescent="0.25">
      <c r="A912" s="32"/>
      <c r="B912" s="102"/>
      <c r="C912" s="103"/>
      <c r="D912" s="103"/>
      <c r="E912" s="103"/>
      <c r="F912" s="103"/>
      <c r="G912" s="104"/>
      <c r="H912" s="32"/>
      <c r="I912" s="27" t="str">
        <f>IF($D912="", "", IFERROR(INDEX('Categories &amp; Budgets'!$K$11:$K$40, MATCH($D912, 'Categories &amp; Budgets'!$B$11:$B$40, 0)), ""))</f>
        <v/>
      </c>
      <c r="J912" s="32"/>
      <c r="K912" s="30" t="str">
        <f>IF($D912="", "", IFERROR(INDEX('Categories &amp; Budgets'!$C$11:$C$40, MATCH($D912, 'Categories &amp; Budgets'!$B$11:$B$40, 0)), ""))</f>
        <v/>
      </c>
      <c r="L912" s="32"/>
      <c r="S912" s="7" t="str">
        <f t="shared" si="29"/>
        <v/>
      </c>
      <c r="U912" s="7" t="str">
        <f t="shared" si="30"/>
        <v/>
      </c>
      <c r="X912" s="79"/>
      <c r="Z912" s="7" t="str">
        <f>IF($D912="", "", COUNTIF('Categories &amp; Budgets'!$B$11:$B$40, $D912))</f>
        <v/>
      </c>
    </row>
    <row r="913" spans="1:26" x14ac:dyDescent="0.25">
      <c r="A913" s="32"/>
      <c r="B913" s="102"/>
      <c r="C913" s="103"/>
      <c r="D913" s="103"/>
      <c r="E913" s="103"/>
      <c r="F913" s="103"/>
      <c r="G913" s="104"/>
      <c r="H913" s="32"/>
      <c r="I913" s="27" t="str">
        <f>IF($D913="", "", IFERROR(INDEX('Categories &amp; Budgets'!$K$11:$K$40, MATCH($D913, 'Categories &amp; Budgets'!$B$11:$B$40, 0)), ""))</f>
        <v/>
      </c>
      <c r="J913" s="32"/>
      <c r="K913" s="30" t="str">
        <f>IF($D913="", "", IFERROR(INDEX('Categories &amp; Budgets'!$C$11:$C$40, MATCH($D913, 'Categories &amp; Budgets'!$B$11:$B$40, 0)), ""))</f>
        <v/>
      </c>
      <c r="L913" s="32"/>
      <c r="S913" s="7" t="str">
        <f t="shared" si="29"/>
        <v/>
      </c>
      <c r="U913" s="7" t="str">
        <f t="shared" si="30"/>
        <v/>
      </c>
      <c r="X913" s="79"/>
      <c r="Z913" s="7" t="str">
        <f>IF($D913="", "", COUNTIF('Categories &amp; Budgets'!$B$11:$B$40, $D913))</f>
        <v/>
      </c>
    </row>
    <row r="914" spans="1:26" x14ac:dyDescent="0.25">
      <c r="A914" s="32"/>
      <c r="B914" s="102"/>
      <c r="C914" s="103"/>
      <c r="D914" s="103"/>
      <c r="E914" s="103"/>
      <c r="F914" s="103"/>
      <c r="G914" s="104"/>
      <c r="H914" s="32"/>
      <c r="I914" s="27" t="str">
        <f>IF($D914="", "", IFERROR(INDEX('Categories &amp; Budgets'!$K$11:$K$40, MATCH($D914, 'Categories &amp; Budgets'!$B$11:$B$40, 0)), ""))</f>
        <v/>
      </c>
      <c r="J914" s="32"/>
      <c r="K914" s="30" t="str">
        <f>IF($D914="", "", IFERROR(INDEX('Categories &amp; Budgets'!$C$11:$C$40, MATCH($D914, 'Categories &amp; Budgets'!$B$11:$B$40, 0)), ""))</f>
        <v/>
      </c>
      <c r="L914" s="32"/>
      <c r="S914" s="7" t="str">
        <f t="shared" si="29"/>
        <v/>
      </c>
      <c r="U914" s="7" t="str">
        <f t="shared" si="30"/>
        <v/>
      </c>
      <c r="X914" s="79"/>
      <c r="Z914" s="7" t="str">
        <f>IF($D914="", "", COUNTIF('Categories &amp; Budgets'!$B$11:$B$40, $D914))</f>
        <v/>
      </c>
    </row>
    <row r="915" spans="1:26" x14ac:dyDescent="0.25">
      <c r="A915" s="32"/>
      <c r="B915" s="102"/>
      <c r="C915" s="103"/>
      <c r="D915" s="103"/>
      <c r="E915" s="103"/>
      <c r="F915" s="103"/>
      <c r="G915" s="104"/>
      <c r="H915" s="32"/>
      <c r="I915" s="27" t="str">
        <f>IF($D915="", "", IFERROR(INDEX('Categories &amp; Budgets'!$K$11:$K$40, MATCH($D915, 'Categories &amp; Budgets'!$B$11:$B$40, 0)), ""))</f>
        <v/>
      </c>
      <c r="J915" s="32"/>
      <c r="K915" s="30" t="str">
        <f>IF($D915="", "", IFERROR(INDEX('Categories &amp; Budgets'!$C$11:$C$40, MATCH($D915, 'Categories &amp; Budgets'!$B$11:$B$40, 0)), ""))</f>
        <v/>
      </c>
      <c r="L915" s="32"/>
      <c r="S915" s="7" t="str">
        <f t="shared" si="29"/>
        <v/>
      </c>
      <c r="U915" s="7" t="str">
        <f t="shared" si="30"/>
        <v/>
      </c>
      <c r="X915" s="79"/>
      <c r="Z915" s="7" t="str">
        <f>IF($D915="", "", COUNTIF('Categories &amp; Budgets'!$B$11:$B$40, $D915))</f>
        <v/>
      </c>
    </row>
    <row r="916" spans="1:26" x14ac:dyDescent="0.25">
      <c r="A916" s="32"/>
      <c r="B916" s="102"/>
      <c r="C916" s="103"/>
      <c r="D916" s="103"/>
      <c r="E916" s="103"/>
      <c r="F916" s="103"/>
      <c r="G916" s="104"/>
      <c r="H916" s="32"/>
      <c r="I916" s="27" t="str">
        <f>IF($D916="", "", IFERROR(INDEX('Categories &amp; Budgets'!$K$11:$K$40, MATCH($D916, 'Categories &amp; Budgets'!$B$11:$B$40, 0)), ""))</f>
        <v/>
      </c>
      <c r="J916" s="32"/>
      <c r="K916" s="30" t="str">
        <f>IF($D916="", "", IFERROR(INDEX('Categories &amp; Budgets'!$C$11:$C$40, MATCH($D916, 'Categories &amp; Budgets'!$B$11:$B$40, 0)), ""))</f>
        <v/>
      </c>
      <c r="L916" s="32"/>
      <c r="S916" s="7" t="str">
        <f t="shared" si="29"/>
        <v/>
      </c>
      <c r="U916" s="7" t="str">
        <f t="shared" si="30"/>
        <v/>
      </c>
      <c r="X916" s="79"/>
      <c r="Z916" s="7" t="str">
        <f>IF($D916="", "", COUNTIF('Categories &amp; Budgets'!$B$11:$B$40, $D916))</f>
        <v/>
      </c>
    </row>
    <row r="917" spans="1:26" x14ac:dyDescent="0.25">
      <c r="A917" s="32"/>
      <c r="B917" s="102"/>
      <c r="C917" s="103"/>
      <c r="D917" s="103"/>
      <c r="E917" s="103"/>
      <c r="F917" s="103"/>
      <c r="G917" s="104"/>
      <c r="H917" s="32"/>
      <c r="I917" s="27" t="str">
        <f>IF($D917="", "", IFERROR(INDEX('Categories &amp; Budgets'!$K$11:$K$40, MATCH($D917, 'Categories &amp; Budgets'!$B$11:$B$40, 0)), ""))</f>
        <v/>
      </c>
      <c r="J917" s="32"/>
      <c r="K917" s="30" t="str">
        <f>IF($D917="", "", IFERROR(INDEX('Categories &amp; Budgets'!$C$11:$C$40, MATCH($D917, 'Categories &amp; Budgets'!$B$11:$B$40, 0)), ""))</f>
        <v/>
      </c>
      <c r="L917" s="32"/>
      <c r="S917" s="7" t="str">
        <f t="shared" si="29"/>
        <v/>
      </c>
      <c r="U917" s="7" t="str">
        <f t="shared" si="30"/>
        <v/>
      </c>
      <c r="X917" s="79"/>
      <c r="Z917" s="7" t="str">
        <f>IF($D917="", "", COUNTIF('Categories &amp; Budgets'!$B$11:$B$40, $D917))</f>
        <v/>
      </c>
    </row>
    <row r="918" spans="1:26" x14ac:dyDescent="0.25">
      <c r="A918" s="32"/>
      <c r="B918" s="102"/>
      <c r="C918" s="103"/>
      <c r="D918" s="103"/>
      <c r="E918" s="103"/>
      <c r="F918" s="103"/>
      <c r="G918" s="104"/>
      <c r="H918" s="32"/>
      <c r="I918" s="27" t="str">
        <f>IF($D918="", "", IFERROR(INDEX('Categories &amp; Budgets'!$K$11:$K$40, MATCH($D918, 'Categories &amp; Budgets'!$B$11:$B$40, 0)), ""))</f>
        <v/>
      </c>
      <c r="J918" s="32"/>
      <c r="K918" s="30" t="str">
        <f>IF($D918="", "", IFERROR(INDEX('Categories &amp; Budgets'!$C$11:$C$40, MATCH($D918, 'Categories &amp; Budgets'!$B$11:$B$40, 0)), ""))</f>
        <v/>
      </c>
      <c r="L918" s="32"/>
      <c r="S918" s="7" t="str">
        <f t="shared" si="29"/>
        <v/>
      </c>
      <c r="U918" s="7" t="str">
        <f t="shared" si="30"/>
        <v/>
      </c>
      <c r="X918" s="79"/>
      <c r="Z918" s="7" t="str">
        <f>IF($D918="", "", COUNTIF('Categories &amp; Budgets'!$B$11:$B$40, $D918))</f>
        <v/>
      </c>
    </row>
    <row r="919" spans="1:26" x14ac:dyDescent="0.25">
      <c r="A919" s="32"/>
      <c r="B919" s="102"/>
      <c r="C919" s="103"/>
      <c r="D919" s="103"/>
      <c r="E919" s="103"/>
      <c r="F919" s="103"/>
      <c r="G919" s="104"/>
      <c r="H919" s="32"/>
      <c r="I919" s="27" t="str">
        <f>IF($D919="", "", IFERROR(INDEX('Categories &amp; Budgets'!$K$11:$K$40, MATCH($D919, 'Categories &amp; Budgets'!$B$11:$B$40, 0)), ""))</f>
        <v/>
      </c>
      <c r="J919" s="32"/>
      <c r="K919" s="30" t="str">
        <f>IF($D919="", "", IFERROR(INDEX('Categories &amp; Budgets'!$C$11:$C$40, MATCH($D919, 'Categories &amp; Budgets'!$B$11:$B$40, 0)), ""))</f>
        <v/>
      </c>
      <c r="L919" s="32"/>
      <c r="S919" s="7" t="str">
        <f t="shared" si="29"/>
        <v/>
      </c>
      <c r="U919" s="7" t="str">
        <f t="shared" si="30"/>
        <v/>
      </c>
      <c r="X919" s="79"/>
      <c r="Z919" s="7" t="str">
        <f>IF($D919="", "", COUNTIF('Categories &amp; Budgets'!$B$11:$B$40, $D919))</f>
        <v/>
      </c>
    </row>
    <row r="920" spans="1:26" x14ac:dyDescent="0.25">
      <c r="A920" s="32"/>
      <c r="B920" s="102"/>
      <c r="C920" s="103"/>
      <c r="D920" s="103"/>
      <c r="E920" s="103"/>
      <c r="F920" s="103"/>
      <c r="G920" s="104"/>
      <c r="H920" s="32"/>
      <c r="I920" s="27" t="str">
        <f>IF($D920="", "", IFERROR(INDEX('Categories &amp; Budgets'!$K$11:$K$40, MATCH($D920, 'Categories &amp; Budgets'!$B$11:$B$40, 0)), ""))</f>
        <v/>
      </c>
      <c r="J920" s="32"/>
      <c r="K920" s="30" t="str">
        <f>IF($D920="", "", IFERROR(INDEX('Categories &amp; Budgets'!$C$11:$C$40, MATCH($D920, 'Categories &amp; Budgets'!$B$11:$B$40, 0)), ""))</f>
        <v/>
      </c>
      <c r="L920" s="32"/>
      <c r="S920" s="7" t="str">
        <f t="shared" si="29"/>
        <v/>
      </c>
      <c r="U920" s="7" t="str">
        <f t="shared" si="30"/>
        <v/>
      </c>
      <c r="X920" s="79"/>
      <c r="Z920" s="7" t="str">
        <f>IF($D920="", "", COUNTIF('Categories &amp; Budgets'!$B$11:$B$40, $D920))</f>
        <v/>
      </c>
    </row>
    <row r="921" spans="1:26" x14ac:dyDescent="0.25">
      <c r="A921" s="32"/>
      <c r="B921" s="102"/>
      <c r="C921" s="103"/>
      <c r="D921" s="103"/>
      <c r="E921" s="103"/>
      <c r="F921" s="103"/>
      <c r="G921" s="104"/>
      <c r="H921" s="32"/>
      <c r="I921" s="27" t="str">
        <f>IF($D921="", "", IFERROR(INDEX('Categories &amp; Budgets'!$K$11:$K$40, MATCH($D921, 'Categories &amp; Budgets'!$B$11:$B$40, 0)), ""))</f>
        <v/>
      </c>
      <c r="J921" s="32"/>
      <c r="K921" s="30" t="str">
        <f>IF($D921="", "", IFERROR(INDEX('Categories &amp; Budgets'!$C$11:$C$40, MATCH($D921, 'Categories &amp; Budgets'!$B$11:$B$40, 0)), ""))</f>
        <v/>
      </c>
      <c r="L921" s="32"/>
      <c r="S921" s="7" t="str">
        <f t="shared" si="29"/>
        <v/>
      </c>
      <c r="U921" s="7" t="str">
        <f t="shared" si="30"/>
        <v/>
      </c>
      <c r="X921" s="79"/>
      <c r="Z921" s="7" t="str">
        <f>IF($D921="", "", COUNTIF('Categories &amp; Budgets'!$B$11:$B$40, $D921))</f>
        <v/>
      </c>
    </row>
    <row r="922" spans="1:26" x14ac:dyDescent="0.25">
      <c r="A922" s="32"/>
      <c r="B922" s="102"/>
      <c r="C922" s="103"/>
      <c r="D922" s="103"/>
      <c r="E922" s="103"/>
      <c r="F922" s="103"/>
      <c r="G922" s="104"/>
      <c r="H922" s="32"/>
      <c r="I922" s="27" t="str">
        <f>IF($D922="", "", IFERROR(INDEX('Categories &amp; Budgets'!$K$11:$K$40, MATCH($D922, 'Categories &amp; Budgets'!$B$11:$B$40, 0)), ""))</f>
        <v/>
      </c>
      <c r="J922" s="32"/>
      <c r="K922" s="30" t="str">
        <f>IF($D922="", "", IFERROR(INDEX('Categories &amp; Budgets'!$C$11:$C$40, MATCH($D922, 'Categories &amp; Budgets'!$B$11:$B$40, 0)), ""))</f>
        <v/>
      </c>
      <c r="L922" s="32"/>
      <c r="S922" s="7" t="str">
        <f t="shared" si="29"/>
        <v/>
      </c>
      <c r="U922" s="7" t="str">
        <f t="shared" si="30"/>
        <v/>
      </c>
      <c r="X922" s="79"/>
      <c r="Z922" s="7" t="str">
        <f>IF($D922="", "", COUNTIF('Categories &amp; Budgets'!$B$11:$B$40, $D922))</f>
        <v/>
      </c>
    </row>
    <row r="923" spans="1:26" x14ac:dyDescent="0.25">
      <c r="A923" s="32"/>
      <c r="B923" s="102"/>
      <c r="C923" s="103"/>
      <c r="D923" s="103"/>
      <c r="E923" s="103"/>
      <c r="F923" s="103"/>
      <c r="G923" s="104"/>
      <c r="H923" s="32"/>
      <c r="I923" s="27" t="str">
        <f>IF($D923="", "", IFERROR(INDEX('Categories &amp; Budgets'!$K$11:$K$40, MATCH($D923, 'Categories &amp; Budgets'!$B$11:$B$40, 0)), ""))</f>
        <v/>
      </c>
      <c r="J923" s="32"/>
      <c r="K923" s="30" t="str">
        <f>IF($D923="", "", IFERROR(INDEX('Categories &amp; Budgets'!$C$11:$C$40, MATCH($D923, 'Categories &amp; Budgets'!$B$11:$B$40, 0)), ""))</f>
        <v/>
      </c>
      <c r="L923" s="32"/>
      <c r="S923" s="7" t="str">
        <f t="shared" si="29"/>
        <v/>
      </c>
      <c r="U923" s="7" t="str">
        <f t="shared" si="30"/>
        <v/>
      </c>
      <c r="X923" s="79"/>
      <c r="Z923" s="7" t="str">
        <f>IF($D923="", "", COUNTIF('Categories &amp; Budgets'!$B$11:$B$40, $D923))</f>
        <v/>
      </c>
    </row>
    <row r="924" spans="1:26" x14ac:dyDescent="0.25">
      <c r="A924" s="32"/>
      <c r="B924" s="102"/>
      <c r="C924" s="103"/>
      <c r="D924" s="103"/>
      <c r="E924" s="103"/>
      <c r="F924" s="103"/>
      <c r="G924" s="104"/>
      <c r="H924" s="32"/>
      <c r="I924" s="27" t="str">
        <f>IF($D924="", "", IFERROR(INDEX('Categories &amp; Budgets'!$K$11:$K$40, MATCH($D924, 'Categories &amp; Budgets'!$B$11:$B$40, 0)), ""))</f>
        <v/>
      </c>
      <c r="J924" s="32"/>
      <c r="K924" s="30" t="str">
        <f>IF($D924="", "", IFERROR(INDEX('Categories &amp; Budgets'!$C$11:$C$40, MATCH($D924, 'Categories &amp; Budgets'!$B$11:$B$40, 0)), ""))</f>
        <v/>
      </c>
      <c r="L924" s="32"/>
      <c r="S924" s="7" t="str">
        <f t="shared" si="29"/>
        <v/>
      </c>
      <c r="U924" s="7" t="str">
        <f t="shared" si="30"/>
        <v/>
      </c>
      <c r="X924" s="79"/>
      <c r="Z924" s="7" t="str">
        <f>IF($D924="", "", COUNTIF('Categories &amp; Budgets'!$B$11:$B$40, $D924))</f>
        <v/>
      </c>
    </row>
    <row r="925" spans="1:26" x14ac:dyDescent="0.25">
      <c r="A925" s="32"/>
      <c r="B925" s="102"/>
      <c r="C925" s="103"/>
      <c r="D925" s="103"/>
      <c r="E925" s="103"/>
      <c r="F925" s="103"/>
      <c r="G925" s="104"/>
      <c r="H925" s="32"/>
      <c r="I925" s="27" t="str">
        <f>IF($D925="", "", IFERROR(INDEX('Categories &amp; Budgets'!$K$11:$K$40, MATCH($D925, 'Categories &amp; Budgets'!$B$11:$B$40, 0)), ""))</f>
        <v/>
      </c>
      <c r="J925" s="32"/>
      <c r="K925" s="30" t="str">
        <f>IF($D925="", "", IFERROR(INDEX('Categories &amp; Budgets'!$C$11:$C$40, MATCH($D925, 'Categories &amp; Budgets'!$B$11:$B$40, 0)), ""))</f>
        <v/>
      </c>
      <c r="L925" s="32"/>
      <c r="S925" s="7" t="str">
        <f t="shared" si="29"/>
        <v/>
      </c>
      <c r="U925" s="7" t="str">
        <f t="shared" si="30"/>
        <v/>
      </c>
      <c r="X925" s="79"/>
      <c r="Z925" s="7" t="str">
        <f>IF($D925="", "", COUNTIF('Categories &amp; Budgets'!$B$11:$B$40, $D925))</f>
        <v/>
      </c>
    </row>
    <row r="926" spans="1:26" x14ac:dyDescent="0.25">
      <c r="A926" s="32"/>
      <c r="B926" s="102"/>
      <c r="C926" s="103"/>
      <c r="D926" s="103"/>
      <c r="E926" s="103"/>
      <c r="F926" s="103"/>
      <c r="G926" s="104"/>
      <c r="H926" s="32"/>
      <c r="I926" s="27" t="str">
        <f>IF($D926="", "", IFERROR(INDEX('Categories &amp; Budgets'!$K$11:$K$40, MATCH($D926, 'Categories &amp; Budgets'!$B$11:$B$40, 0)), ""))</f>
        <v/>
      </c>
      <c r="J926" s="32"/>
      <c r="K926" s="30" t="str">
        <f>IF($D926="", "", IFERROR(INDEX('Categories &amp; Budgets'!$C$11:$C$40, MATCH($D926, 'Categories &amp; Budgets'!$B$11:$B$40, 0)), ""))</f>
        <v/>
      </c>
      <c r="L926" s="32"/>
      <c r="S926" s="7" t="str">
        <f t="shared" si="29"/>
        <v/>
      </c>
      <c r="U926" s="7" t="str">
        <f t="shared" si="30"/>
        <v/>
      </c>
      <c r="X926" s="79"/>
      <c r="Z926" s="7" t="str">
        <f>IF($D926="", "", COUNTIF('Categories &amp; Budgets'!$B$11:$B$40, $D926))</f>
        <v/>
      </c>
    </row>
    <row r="927" spans="1:26" x14ac:dyDescent="0.25">
      <c r="A927" s="32"/>
      <c r="B927" s="102"/>
      <c r="C927" s="103"/>
      <c r="D927" s="103"/>
      <c r="E927" s="103"/>
      <c r="F927" s="103"/>
      <c r="G927" s="104"/>
      <c r="H927" s="32"/>
      <c r="I927" s="27" t="str">
        <f>IF($D927="", "", IFERROR(INDEX('Categories &amp; Budgets'!$K$11:$K$40, MATCH($D927, 'Categories &amp; Budgets'!$B$11:$B$40, 0)), ""))</f>
        <v/>
      </c>
      <c r="J927" s="32"/>
      <c r="K927" s="30" t="str">
        <f>IF($D927="", "", IFERROR(INDEX('Categories &amp; Budgets'!$C$11:$C$40, MATCH($D927, 'Categories &amp; Budgets'!$B$11:$B$40, 0)), ""))</f>
        <v/>
      </c>
      <c r="L927" s="32"/>
      <c r="S927" s="7" t="str">
        <f t="shared" si="29"/>
        <v/>
      </c>
      <c r="U927" s="7" t="str">
        <f t="shared" si="30"/>
        <v/>
      </c>
      <c r="X927" s="79"/>
      <c r="Z927" s="7" t="str">
        <f>IF($D927="", "", COUNTIF('Categories &amp; Budgets'!$B$11:$B$40, $D927))</f>
        <v/>
      </c>
    </row>
    <row r="928" spans="1:26" x14ac:dyDescent="0.25">
      <c r="A928" s="32"/>
      <c r="B928" s="102"/>
      <c r="C928" s="103"/>
      <c r="D928" s="103"/>
      <c r="E928" s="103"/>
      <c r="F928" s="103"/>
      <c r="G928" s="104"/>
      <c r="H928" s="32"/>
      <c r="I928" s="27" t="str">
        <f>IF($D928="", "", IFERROR(INDEX('Categories &amp; Budgets'!$K$11:$K$40, MATCH($D928, 'Categories &amp; Budgets'!$B$11:$B$40, 0)), ""))</f>
        <v/>
      </c>
      <c r="J928" s="32"/>
      <c r="K928" s="30" t="str">
        <f>IF($D928="", "", IFERROR(INDEX('Categories &amp; Budgets'!$C$11:$C$40, MATCH($D928, 'Categories &amp; Budgets'!$B$11:$B$40, 0)), ""))</f>
        <v/>
      </c>
      <c r="L928" s="32"/>
      <c r="S928" s="7" t="str">
        <f t="shared" si="29"/>
        <v/>
      </c>
      <c r="U928" s="7" t="str">
        <f t="shared" si="30"/>
        <v/>
      </c>
      <c r="X928" s="79"/>
      <c r="Z928" s="7" t="str">
        <f>IF($D928="", "", COUNTIF('Categories &amp; Budgets'!$B$11:$B$40, $D928))</f>
        <v/>
      </c>
    </row>
    <row r="929" spans="1:26" x14ac:dyDescent="0.25">
      <c r="A929" s="32"/>
      <c r="B929" s="102"/>
      <c r="C929" s="103"/>
      <c r="D929" s="103"/>
      <c r="E929" s="103"/>
      <c r="F929" s="103"/>
      <c r="G929" s="104"/>
      <c r="H929" s="32"/>
      <c r="I929" s="27" t="str">
        <f>IF($D929="", "", IFERROR(INDEX('Categories &amp; Budgets'!$K$11:$K$40, MATCH($D929, 'Categories &amp; Budgets'!$B$11:$B$40, 0)), ""))</f>
        <v/>
      </c>
      <c r="J929" s="32"/>
      <c r="K929" s="30" t="str">
        <f>IF($D929="", "", IFERROR(INDEX('Categories &amp; Budgets'!$C$11:$C$40, MATCH($D929, 'Categories &amp; Budgets'!$B$11:$B$40, 0)), ""))</f>
        <v/>
      </c>
      <c r="L929" s="32"/>
      <c r="S929" s="7" t="str">
        <f t="shared" si="29"/>
        <v/>
      </c>
      <c r="U929" s="7" t="str">
        <f t="shared" si="30"/>
        <v/>
      </c>
      <c r="X929" s="79"/>
      <c r="Z929" s="7" t="str">
        <f>IF($D929="", "", COUNTIF('Categories &amp; Budgets'!$B$11:$B$40, $D929))</f>
        <v/>
      </c>
    </row>
    <row r="930" spans="1:26" x14ac:dyDescent="0.25">
      <c r="A930" s="32"/>
      <c r="B930" s="102"/>
      <c r="C930" s="103"/>
      <c r="D930" s="103"/>
      <c r="E930" s="103"/>
      <c r="F930" s="103"/>
      <c r="G930" s="104"/>
      <c r="H930" s="32"/>
      <c r="I930" s="27" t="str">
        <f>IF($D930="", "", IFERROR(INDEX('Categories &amp; Budgets'!$K$11:$K$40, MATCH($D930, 'Categories &amp; Budgets'!$B$11:$B$40, 0)), ""))</f>
        <v/>
      </c>
      <c r="J930" s="32"/>
      <c r="K930" s="30" t="str">
        <f>IF($D930="", "", IFERROR(INDEX('Categories &amp; Budgets'!$C$11:$C$40, MATCH($D930, 'Categories &amp; Budgets'!$B$11:$B$40, 0)), ""))</f>
        <v/>
      </c>
      <c r="L930" s="32"/>
      <c r="S930" s="7" t="str">
        <f t="shared" si="29"/>
        <v/>
      </c>
      <c r="U930" s="7" t="str">
        <f t="shared" si="30"/>
        <v/>
      </c>
      <c r="X930" s="79"/>
      <c r="Z930" s="7" t="str">
        <f>IF($D930="", "", COUNTIF('Categories &amp; Budgets'!$B$11:$B$40, $D930))</f>
        <v/>
      </c>
    </row>
    <row r="931" spans="1:26" x14ac:dyDescent="0.25">
      <c r="A931" s="32"/>
      <c r="B931" s="102"/>
      <c r="C931" s="103"/>
      <c r="D931" s="103"/>
      <c r="E931" s="103"/>
      <c r="F931" s="103"/>
      <c r="G931" s="104"/>
      <c r="H931" s="32"/>
      <c r="I931" s="27" t="str">
        <f>IF($D931="", "", IFERROR(INDEX('Categories &amp; Budgets'!$K$11:$K$40, MATCH($D931, 'Categories &amp; Budgets'!$B$11:$B$40, 0)), ""))</f>
        <v/>
      </c>
      <c r="J931" s="32"/>
      <c r="K931" s="30" t="str">
        <f>IF($D931="", "", IFERROR(INDEX('Categories &amp; Budgets'!$C$11:$C$40, MATCH($D931, 'Categories &amp; Budgets'!$B$11:$B$40, 0)), ""))</f>
        <v/>
      </c>
      <c r="L931" s="32"/>
      <c r="S931" s="7" t="str">
        <f t="shared" si="29"/>
        <v/>
      </c>
      <c r="U931" s="7" t="str">
        <f t="shared" si="30"/>
        <v/>
      </c>
      <c r="X931" s="79"/>
      <c r="Z931" s="7" t="str">
        <f>IF($D931="", "", COUNTIF('Categories &amp; Budgets'!$B$11:$B$40, $D931))</f>
        <v/>
      </c>
    </row>
    <row r="932" spans="1:26" x14ac:dyDescent="0.25">
      <c r="A932" s="32"/>
      <c r="B932" s="102"/>
      <c r="C932" s="103"/>
      <c r="D932" s="103"/>
      <c r="E932" s="103"/>
      <c r="F932" s="103"/>
      <c r="G932" s="104"/>
      <c r="H932" s="32"/>
      <c r="I932" s="27" t="str">
        <f>IF($D932="", "", IFERROR(INDEX('Categories &amp; Budgets'!$K$11:$K$40, MATCH($D932, 'Categories &amp; Budgets'!$B$11:$B$40, 0)), ""))</f>
        <v/>
      </c>
      <c r="J932" s="32"/>
      <c r="K932" s="30" t="str">
        <f>IF($D932="", "", IFERROR(INDEX('Categories &amp; Budgets'!$C$11:$C$40, MATCH($D932, 'Categories &amp; Budgets'!$B$11:$B$40, 0)), ""))</f>
        <v/>
      </c>
      <c r="L932" s="32"/>
      <c r="S932" s="7" t="str">
        <f t="shared" si="29"/>
        <v/>
      </c>
      <c r="U932" s="7" t="str">
        <f t="shared" si="30"/>
        <v/>
      </c>
      <c r="X932" s="79"/>
      <c r="Z932" s="7" t="str">
        <f>IF($D932="", "", COUNTIF('Categories &amp; Budgets'!$B$11:$B$40, $D932))</f>
        <v/>
      </c>
    </row>
    <row r="933" spans="1:26" x14ac:dyDescent="0.25">
      <c r="A933" s="32"/>
      <c r="B933" s="102"/>
      <c r="C933" s="103"/>
      <c r="D933" s="103"/>
      <c r="E933" s="103"/>
      <c r="F933" s="103"/>
      <c r="G933" s="104"/>
      <c r="H933" s="32"/>
      <c r="I933" s="27" t="str">
        <f>IF($D933="", "", IFERROR(INDEX('Categories &amp; Budgets'!$K$11:$K$40, MATCH($D933, 'Categories &amp; Budgets'!$B$11:$B$40, 0)), ""))</f>
        <v/>
      </c>
      <c r="J933" s="32"/>
      <c r="K933" s="30" t="str">
        <f>IF($D933="", "", IFERROR(INDEX('Categories &amp; Budgets'!$C$11:$C$40, MATCH($D933, 'Categories &amp; Budgets'!$B$11:$B$40, 0)), ""))</f>
        <v/>
      </c>
      <c r="L933" s="32"/>
      <c r="S933" s="7" t="str">
        <f t="shared" si="29"/>
        <v/>
      </c>
      <c r="U933" s="7" t="str">
        <f t="shared" si="30"/>
        <v/>
      </c>
      <c r="X933" s="79"/>
      <c r="Z933" s="7" t="str">
        <f>IF($D933="", "", COUNTIF('Categories &amp; Budgets'!$B$11:$B$40, $D933))</f>
        <v/>
      </c>
    </row>
    <row r="934" spans="1:26" x14ac:dyDescent="0.25">
      <c r="A934" s="32"/>
      <c r="B934" s="102"/>
      <c r="C934" s="103"/>
      <c r="D934" s="103"/>
      <c r="E934" s="103"/>
      <c r="F934" s="103"/>
      <c r="G934" s="104"/>
      <c r="H934" s="32"/>
      <c r="I934" s="27" t="str">
        <f>IF($D934="", "", IFERROR(INDEX('Categories &amp; Budgets'!$K$11:$K$40, MATCH($D934, 'Categories &amp; Budgets'!$B$11:$B$40, 0)), ""))</f>
        <v/>
      </c>
      <c r="J934" s="32"/>
      <c r="K934" s="30" t="str">
        <f>IF($D934="", "", IFERROR(INDEX('Categories &amp; Budgets'!$C$11:$C$40, MATCH($D934, 'Categories &amp; Budgets'!$B$11:$B$40, 0)), ""))</f>
        <v/>
      </c>
      <c r="L934" s="32"/>
      <c r="S934" s="7" t="str">
        <f t="shared" si="29"/>
        <v/>
      </c>
      <c r="U934" s="7" t="str">
        <f t="shared" si="30"/>
        <v/>
      </c>
      <c r="X934" s="79"/>
      <c r="Z934" s="7" t="str">
        <f>IF($D934="", "", COUNTIF('Categories &amp; Budgets'!$B$11:$B$40, $D934))</f>
        <v/>
      </c>
    </row>
    <row r="935" spans="1:26" x14ac:dyDescent="0.25">
      <c r="A935" s="32"/>
      <c r="B935" s="102"/>
      <c r="C935" s="103"/>
      <c r="D935" s="103"/>
      <c r="E935" s="103"/>
      <c r="F935" s="103"/>
      <c r="G935" s="104"/>
      <c r="H935" s="32"/>
      <c r="I935" s="27" t="str">
        <f>IF($D935="", "", IFERROR(INDEX('Categories &amp; Budgets'!$K$11:$K$40, MATCH($D935, 'Categories &amp; Budgets'!$B$11:$B$40, 0)), ""))</f>
        <v/>
      </c>
      <c r="J935" s="32"/>
      <c r="K935" s="30" t="str">
        <f>IF($D935="", "", IFERROR(INDEX('Categories &amp; Budgets'!$C$11:$C$40, MATCH($D935, 'Categories &amp; Budgets'!$B$11:$B$40, 0)), ""))</f>
        <v/>
      </c>
      <c r="L935" s="32"/>
      <c r="S935" s="7" t="str">
        <f t="shared" si="29"/>
        <v/>
      </c>
      <c r="U935" s="7" t="str">
        <f t="shared" si="30"/>
        <v/>
      </c>
      <c r="X935" s="79"/>
      <c r="Z935" s="7" t="str">
        <f>IF($D935="", "", COUNTIF('Categories &amp; Budgets'!$B$11:$B$40, $D935))</f>
        <v/>
      </c>
    </row>
    <row r="936" spans="1:26" x14ac:dyDescent="0.25">
      <c r="A936" s="32"/>
      <c r="B936" s="102"/>
      <c r="C936" s="103"/>
      <c r="D936" s="103"/>
      <c r="E936" s="103"/>
      <c r="F936" s="103"/>
      <c r="G936" s="104"/>
      <c r="H936" s="32"/>
      <c r="I936" s="27" t="str">
        <f>IF($D936="", "", IFERROR(INDEX('Categories &amp; Budgets'!$K$11:$K$40, MATCH($D936, 'Categories &amp; Budgets'!$B$11:$B$40, 0)), ""))</f>
        <v/>
      </c>
      <c r="J936" s="32"/>
      <c r="K936" s="30" t="str">
        <f>IF($D936="", "", IFERROR(INDEX('Categories &amp; Budgets'!$C$11:$C$40, MATCH($D936, 'Categories &amp; Budgets'!$B$11:$B$40, 0)), ""))</f>
        <v/>
      </c>
      <c r="L936" s="32"/>
      <c r="S936" s="7" t="str">
        <f t="shared" si="29"/>
        <v/>
      </c>
      <c r="U936" s="7" t="str">
        <f t="shared" si="30"/>
        <v/>
      </c>
      <c r="X936" s="79"/>
      <c r="Z936" s="7" t="str">
        <f>IF($D936="", "", COUNTIF('Categories &amp; Budgets'!$B$11:$B$40, $D936))</f>
        <v/>
      </c>
    </row>
    <row r="937" spans="1:26" x14ac:dyDescent="0.25">
      <c r="A937" s="32"/>
      <c r="B937" s="102"/>
      <c r="C937" s="103"/>
      <c r="D937" s="103"/>
      <c r="E937" s="103"/>
      <c r="F937" s="103"/>
      <c r="G937" s="104"/>
      <c r="H937" s="32"/>
      <c r="I937" s="27" t="str">
        <f>IF($D937="", "", IFERROR(INDEX('Categories &amp; Budgets'!$K$11:$K$40, MATCH($D937, 'Categories &amp; Budgets'!$B$11:$B$40, 0)), ""))</f>
        <v/>
      </c>
      <c r="J937" s="32"/>
      <c r="K937" s="30" t="str">
        <f>IF($D937="", "", IFERROR(INDEX('Categories &amp; Budgets'!$C$11:$C$40, MATCH($D937, 'Categories &amp; Budgets'!$B$11:$B$40, 0)), ""))</f>
        <v/>
      </c>
      <c r="L937" s="32"/>
      <c r="S937" s="7" t="str">
        <f t="shared" si="29"/>
        <v/>
      </c>
      <c r="U937" s="7" t="str">
        <f t="shared" si="30"/>
        <v/>
      </c>
      <c r="X937" s="79"/>
      <c r="Z937" s="7" t="str">
        <f>IF($D937="", "", COUNTIF('Categories &amp; Budgets'!$B$11:$B$40, $D937))</f>
        <v/>
      </c>
    </row>
    <row r="938" spans="1:26" x14ac:dyDescent="0.25">
      <c r="A938" s="32"/>
      <c r="B938" s="102"/>
      <c r="C938" s="103"/>
      <c r="D938" s="103"/>
      <c r="E938" s="103"/>
      <c r="F938" s="103"/>
      <c r="G938" s="104"/>
      <c r="H938" s="32"/>
      <c r="I938" s="27" t="str">
        <f>IF($D938="", "", IFERROR(INDEX('Categories &amp; Budgets'!$K$11:$K$40, MATCH($D938, 'Categories &amp; Budgets'!$B$11:$B$40, 0)), ""))</f>
        <v/>
      </c>
      <c r="J938" s="32"/>
      <c r="K938" s="30" t="str">
        <f>IF($D938="", "", IFERROR(INDEX('Categories &amp; Budgets'!$C$11:$C$40, MATCH($D938, 'Categories &amp; Budgets'!$B$11:$B$40, 0)), ""))</f>
        <v/>
      </c>
      <c r="L938" s="32"/>
      <c r="S938" s="7" t="str">
        <f t="shared" si="29"/>
        <v/>
      </c>
      <c r="U938" s="7" t="str">
        <f t="shared" si="30"/>
        <v/>
      </c>
      <c r="X938" s="79"/>
      <c r="Z938" s="7" t="str">
        <f>IF($D938="", "", COUNTIF('Categories &amp; Budgets'!$B$11:$B$40, $D938))</f>
        <v/>
      </c>
    </row>
    <row r="939" spans="1:26" x14ac:dyDescent="0.25">
      <c r="A939" s="32"/>
      <c r="B939" s="102"/>
      <c r="C939" s="103"/>
      <c r="D939" s="103"/>
      <c r="E939" s="103"/>
      <c r="F939" s="103"/>
      <c r="G939" s="104"/>
      <c r="H939" s="32"/>
      <c r="I939" s="27" t="str">
        <f>IF($D939="", "", IFERROR(INDEX('Categories &amp; Budgets'!$K$11:$K$40, MATCH($D939, 'Categories &amp; Budgets'!$B$11:$B$40, 0)), ""))</f>
        <v/>
      </c>
      <c r="J939" s="32"/>
      <c r="K939" s="30" t="str">
        <f>IF($D939="", "", IFERROR(INDEX('Categories &amp; Budgets'!$C$11:$C$40, MATCH($D939, 'Categories &amp; Budgets'!$B$11:$B$40, 0)), ""))</f>
        <v/>
      </c>
      <c r="L939" s="32"/>
      <c r="S939" s="7" t="str">
        <f t="shared" si="29"/>
        <v/>
      </c>
      <c r="U939" s="7" t="str">
        <f t="shared" si="30"/>
        <v/>
      </c>
      <c r="X939" s="79"/>
      <c r="Z939" s="7" t="str">
        <f>IF($D939="", "", COUNTIF('Categories &amp; Budgets'!$B$11:$B$40, $D939))</f>
        <v/>
      </c>
    </row>
    <row r="940" spans="1:26" x14ac:dyDescent="0.25">
      <c r="A940" s="32"/>
      <c r="B940" s="102"/>
      <c r="C940" s="103"/>
      <c r="D940" s="103"/>
      <c r="E940" s="103"/>
      <c r="F940" s="103"/>
      <c r="G940" s="104"/>
      <c r="H940" s="32"/>
      <c r="I940" s="27" t="str">
        <f>IF($D940="", "", IFERROR(INDEX('Categories &amp; Budgets'!$K$11:$K$40, MATCH($D940, 'Categories &amp; Budgets'!$B$11:$B$40, 0)), ""))</f>
        <v/>
      </c>
      <c r="J940" s="32"/>
      <c r="K940" s="30" t="str">
        <f>IF($D940="", "", IFERROR(INDEX('Categories &amp; Budgets'!$C$11:$C$40, MATCH($D940, 'Categories &amp; Budgets'!$B$11:$B$40, 0)), ""))</f>
        <v/>
      </c>
      <c r="L940" s="32"/>
      <c r="S940" s="7" t="str">
        <f t="shared" si="29"/>
        <v/>
      </c>
      <c r="U940" s="7" t="str">
        <f t="shared" si="30"/>
        <v/>
      </c>
      <c r="X940" s="79"/>
      <c r="Z940" s="7" t="str">
        <f>IF($D940="", "", COUNTIF('Categories &amp; Budgets'!$B$11:$B$40, $D940))</f>
        <v/>
      </c>
    </row>
    <row r="941" spans="1:26" x14ac:dyDescent="0.25">
      <c r="A941" s="32"/>
      <c r="B941" s="102"/>
      <c r="C941" s="103"/>
      <c r="D941" s="103"/>
      <c r="E941" s="103"/>
      <c r="F941" s="103"/>
      <c r="G941" s="104"/>
      <c r="H941" s="32"/>
      <c r="I941" s="27" t="str">
        <f>IF($D941="", "", IFERROR(INDEX('Categories &amp; Budgets'!$K$11:$K$40, MATCH($D941, 'Categories &amp; Budgets'!$B$11:$B$40, 0)), ""))</f>
        <v/>
      </c>
      <c r="J941" s="32"/>
      <c r="K941" s="30" t="str">
        <f>IF($D941="", "", IFERROR(INDEX('Categories &amp; Budgets'!$C$11:$C$40, MATCH($D941, 'Categories &amp; Budgets'!$B$11:$B$40, 0)), ""))</f>
        <v/>
      </c>
      <c r="L941" s="32"/>
      <c r="S941" s="7" t="str">
        <f t="shared" si="29"/>
        <v/>
      </c>
      <c r="U941" s="7" t="str">
        <f t="shared" si="30"/>
        <v/>
      </c>
      <c r="X941" s="79"/>
      <c r="Z941" s="7" t="str">
        <f>IF($D941="", "", COUNTIF('Categories &amp; Budgets'!$B$11:$B$40, $D941))</f>
        <v/>
      </c>
    </row>
    <row r="942" spans="1:26" x14ac:dyDescent="0.25">
      <c r="A942" s="32"/>
      <c r="B942" s="102"/>
      <c r="C942" s="103"/>
      <c r="D942" s="103"/>
      <c r="E942" s="103"/>
      <c r="F942" s="103"/>
      <c r="G942" s="104"/>
      <c r="H942" s="32"/>
      <c r="I942" s="27" t="str">
        <f>IF($D942="", "", IFERROR(INDEX('Categories &amp; Budgets'!$K$11:$K$40, MATCH($D942, 'Categories &amp; Budgets'!$B$11:$B$40, 0)), ""))</f>
        <v/>
      </c>
      <c r="J942" s="32"/>
      <c r="K942" s="30" t="str">
        <f>IF($D942="", "", IFERROR(INDEX('Categories &amp; Budgets'!$C$11:$C$40, MATCH($D942, 'Categories &amp; Budgets'!$B$11:$B$40, 0)), ""))</f>
        <v/>
      </c>
      <c r="L942" s="32"/>
      <c r="S942" s="7" t="str">
        <f t="shared" si="29"/>
        <v/>
      </c>
      <c r="U942" s="7" t="str">
        <f t="shared" si="30"/>
        <v/>
      </c>
      <c r="X942" s="79"/>
      <c r="Z942" s="7" t="str">
        <f>IF($D942="", "", COUNTIF('Categories &amp; Budgets'!$B$11:$B$40, $D942))</f>
        <v/>
      </c>
    </row>
    <row r="943" spans="1:26" x14ac:dyDescent="0.25">
      <c r="A943" s="32"/>
      <c r="B943" s="102"/>
      <c r="C943" s="103"/>
      <c r="D943" s="103"/>
      <c r="E943" s="103"/>
      <c r="F943" s="103"/>
      <c r="G943" s="104"/>
      <c r="H943" s="32"/>
      <c r="I943" s="27" t="str">
        <f>IF($D943="", "", IFERROR(INDEX('Categories &amp; Budgets'!$K$11:$K$40, MATCH($D943, 'Categories &amp; Budgets'!$B$11:$B$40, 0)), ""))</f>
        <v/>
      </c>
      <c r="J943" s="32"/>
      <c r="K943" s="30" t="str">
        <f>IF($D943="", "", IFERROR(INDEX('Categories &amp; Budgets'!$C$11:$C$40, MATCH($D943, 'Categories &amp; Budgets'!$B$11:$B$40, 0)), ""))</f>
        <v/>
      </c>
      <c r="L943" s="32"/>
      <c r="S943" s="7" t="str">
        <f t="shared" si="29"/>
        <v/>
      </c>
      <c r="U943" s="7" t="str">
        <f t="shared" si="30"/>
        <v/>
      </c>
      <c r="X943" s="79"/>
      <c r="Z943" s="7" t="str">
        <f>IF($D943="", "", COUNTIF('Categories &amp; Budgets'!$B$11:$B$40, $D943))</f>
        <v/>
      </c>
    </row>
    <row r="944" spans="1:26" x14ac:dyDescent="0.25">
      <c r="A944" s="32"/>
      <c r="B944" s="102"/>
      <c r="C944" s="103"/>
      <c r="D944" s="103"/>
      <c r="E944" s="103"/>
      <c r="F944" s="103"/>
      <c r="G944" s="104"/>
      <c r="H944" s="32"/>
      <c r="I944" s="27" t="str">
        <f>IF($D944="", "", IFERROR(INDEX('Categories &amp; Budgets'!$K$11:$K$40, MATCH($D944, 'Categories &amp; Budgets'!$B$11:$B$40, 0)), ""))</f>
        <v/>
      </c>
      <c r="J944" s="32"/>
      <c r="K944" s="30" t="str">
        <f>IF($D944="", "", IFERROR(INDEX('Categories &amp; Budgets'!$C$11:$C$40, MATCH($D944, 'Categories &amp; Budgets'!$B$11:$B$40, 0)), ""))</f>
        <v/>
      </c>
      <c r="L944" s="32"/>
      <c r="S944" s="7" t="str">
        <f t="shared" si="29"/>
        <v/>
      </c>
      <c r="U944" s="7" t="str">
        <f t="shared" si="30"/>
        <v/>
      </c>
      <c r="X944" s="79"/>
      <c r="Z944" s="7" t="str">
        <f>IF($D944="", "", COUNTIF('Categories &amp; Budgets'!$B$11:$B$40, $D944))</f>
        <v/>
      </c>
    </row>
    <row r="945" spans="1:26" x14ac:dyDescent="0.25">
      <c r="A945" s="32"/>
      <c r="B945" s="102"/>
      <c r="C945" s="103"/>
      <c r="D945" s="103"/>
      <c r="E945" s="103"/>
      <c r="F945" s="103"/>
      <c r="G945" s="104"/>
      <c r="H945" s="32"/>
      <c r="I945" s="27" t="str">
        <f>IF($D945="", "", IFERROR(INDEX('Categories &amp; Budgets'!$K$11:$K$40, MATCH($D945, 'Categories &amp; Budgets'!$B$11:$B$40, 0)), ""))</f>
        <v/>
      </c>
      <c r="J945" s="32"/>
      <c r="K945" s="30" t="str">
        <f>IF($D945="", "", IFERROR(INDEX('Categories &amp; Budgets'!$C$11:$C$40, MATCH($D945, 'Categories &amp; Budgets'!$B$11:$B$40, 0)), ""))</f>
        <v/>
      </c>
      <c r="L945" s="32"/>
      <c r="S945" s="7" t="str">
        <f t="shared" si="29"/>
        <v/>
      </c>
      <c r="U945" s="7" t="str">
        <f t="shared" si="30"/>
        <v/>
      </c>
      <c r="X945" s="79"/>
      <c r="Z945" s="7" t="str">
        <f>IF($D945="", "", COUNTIF('Categories &amp; Budgets'!$B$11:$B$40, $D945))</f>
        <v/>
      </c>
    </row>
    <row r="946" spans="1:26" x14ac:dyDescent="0.25">
      <c r="A946" s="32"/>
      <c r="B946" s="102"/>
      <c r="C946" s="103"/>
      <c r="D946" s="103"/>
      <c r="E946" s="103"/>
      <c r="F946" s="103"/>
      <c r="G946" s="104"/>
      <c r="H946" s="32"/>
      <c r="I946" s="27" t="str">
        <f>IF($D946="", "", IFERROR(INDEX('Categories &amp; Budgets'!$K$11:$K$40, MATCH($D946, 'Categories &amp; Budgets'!$B$11:$B$40, 0)), ""))</f>
        <v/>
      </c>
      <c r="J946" s="32"/>
      <c r="K946" s="30" t="str">
        <f>IF($D946="", "", IFERROR(INDEX('Categories &amp; Budgets'!$C$11:$C$40, MATCH($D946, 'Categories &amp; Budgets'!$B$11:$B$40, 0)), ""))</f>
        <v/>
      </c>
      <c r="L946" s="32"/>
      <c r="S946" s="7" t="str">
        <f t="shared" si="29"/>
        <v/>
      </c>
      <c r="U946" s="7" t="str">
        <f t="shared" si="30"/>
        <v/>
      </c>
      <c r="X946" s="79"/>
      <c r="Z946" s="7" t="str">
        <f>IF($D946="", "", COUNTIF('Categories &amp; Budgets'!$B$11:$B$40, $D946))</f>
        <v/>
      </c>
    </row>
    <row r="947" spans="1:26" x14ac:dyDescent="0.25">
      <c r="A947" s="32"/>
      <c r="B947" s="102"/>
      <c r="C947" s="103"/>
      <c r="D947" s="103"/>
      <c r="E947" s="103"/>
      <c r="F947" s="103"/>
      <c r="G947" s="104"/>
      <c r="H947" s="32"/>
      <c r="I947" s="27" t="str">
        <f>IF($D947="", "", IFERROR(INDEX('Categories &amp; Budgets'!$K$11:$K$40, MATCH($D947, 'Categories &amp; Budgets'!$B$11:$B$40, 0)), ""))</f>
        <v/>
      </c>
      <c r="J947" s="32"/>
      <c r="K947" s="30" t="str">
        <f>IF($D947="", "", IFERROR(INDEX('Categories &amp; Budgets'!$C$11:$C$40, MATCH($D947, 'Categories &amp; Budgets'!$B$11:$B$40, 0)), ""))</f>
        <v/>
      </c>
      <c r="L947" s="32"/>
      <c r="S947" s="7" t="str">
        <f t="shared" si="29"/>
        <v/>
      </c>
      <c r="U947" s="7" t="str">
        <f t="shared" si="30"/>
        <v/>
      </c>
      <c r="X947" s="79"/>
      <c r="Z947" s="7" t="str">
        <f>IF($D947="", "", COUNTIF('Categories &amp; Budgets'!$B$11:$B$40, $D947))</f>
        <v/>
      </c>
    </row>
    <row r="948" spans="1:26" x14ac:dyDescent="0.25">
      <c r="A948" s="32"/>
      <c r="B948" s="102"/>
      <c r="C948" s="103"/>
      <c r="D948" s="103"/>
      <c r="E948" s="103"/>
      <c r="F948" s="103"/>
      <c r="G948" s="104"/>
      <c r="H948" s="32"/>
      <c r="I948" s="27" t="str">
        <f>IF($D948="", "", IFERROR(INDEX('Categories &amp; Budgets'!$K$11:$K$40, MATCH($D948, 'Categories &amp; Budgets'!$B$11:$B$40, 0)), ""))</f>
        <v/>
      </c>
      <c r="J948" s="32"/>
      <c r="K948" s="30" t="str">
        <f>IF($D948="", "", IFERROR(INDEX('Categories &amp; Budgets'!$C$11:$C$40, MATCH($D948, 'Categories &amp; Budgets'!$B$11:$B$40, 0)), ""))</f>
        <v/>
      </c>
      <c r="L948" s="32"/>
      <c r="S948" s="7" t="str">
        <f t="shared" si="29"/>
        <v/>
      </c>
      <c r="U948" s="7" t="str">
        <f t="shared" si="30"/>
        <v/>
      </c>
      <c r="X948" s="79"/>
      <c r="Z948" s="7" t="str">
        <f>IF($D948="", "", COUNTIF('Categories &amp; Budgets'!$B$11:$B$40, $D948))</f>
        <v/>
      </c>
    </row>
    <row r="949" spans="1:26" x14ac:dyDescent="0.25">
      <c r="A949" s="32"/>
      <c r="B949" s="102"/>
      <c r="C949" s="103"/>
      <c r="D949" s="103"/>
      <c r="E949" s="103"/>
      <c r="F949" s="103"/>
      <c r="G949" s="104"/>
      <c r="H949" s="32"/>
      <c r="I949" s="27" t="str">
        <f>IF($D949="", "", IFERROR(INDEX('Categories &amp; Budgets'!$K$11:$K$40, MATCH($D949, 'Categories &amp; Budgets'!$B$11:$B$40, 0)), ""))</f>
        <v/>
      </c>
      <c r="J949" s="32"/>
      <c r="K949" s="30" t="str">
        <f>IF($D949="", "", IFERROR(INDEX('Categories &amp; Budgets'!$C$11:$C$40, MATCH($D949, 'Categories &amp; Budgets'!$B$11:$B$40, 0)), ""))</f>
        <v/>
      </c>
      <c r="L949" s="32"/>
      <c r="S949" s="7" t="str">
        <f t="shared" si="29"/>
        <v/>
      </c>
      <c r="U949" s="7" t="str">
        <f t="shared" si="30"/>
        <v/>
      </c>
      <c r="X949" s="79"/>
      <c r="Z949" s="7" t="str">
        <f>IF($D949="", "", COUNTIF('Categories &amp; Budgets'!$B$11:$B$40, $D949))</f>
        <v/>
      </c>
    </row>
    <row r="950" spans="1:26" x14ac:dyDescent="0.25">
      <c r="A950" s="32"/>
      <c r="B950" s="102"/>
      <c r="C950" s="103"/>
      <c r="D950" s="103"/>
      <c r="E950" s="103"/>
      <c r="F950" s="103"/>
      <c r="G950" s="104"/>
      <c r="H950" s="32"/>
      <c r="I950" s="27" t="str">
        <f>IF($D950="", "", IFERROR(INDEX('Categories &amp; Budgets'!$K$11:$K$40, MATCH($D950, 'Categories &amp; Budgets'!$B$11:$B$40, 0)), ""))</f>
        <v/>
      </c>
      <c r="J950" s="32"/>
      <c r="K950" s="30" t="str">
        <f>IF($D950="", "", IFERROR(INDEX('Categories &amp; Budgets'!$C$11:$C$40, MATCH($D950, 'Categories &amp; Budgets'!$B$11:$B$40, 0)), ""))</f>
        <v/>
      </c>
      <c r="L950" s="32"/>
      <c r="S950" s="7" t="str">
        <f t="shared" si="29"/>
        <v/>
      </c>
      <c r="U950" s="7" t="str">
        <f t="shared" si="30"/>
        <v/>
      </c>
      <c r="X950" s="79"/>
      <c r="Z950" s="7" t="str">
        <f>IF($D950="", "", COUNTIF('Categories &amp; Budgets'!$B$11:$B$40, $D950))</f>
        <v/>
      </c>
    </row>
    <row r="951" spans="1:26" x14ac:dyDescent="0.25">
      <c r="A951" s="32"/>
      <c r="B951" s="102"/>
      <c r="C951" s="103"/>
      <c r="D951" s="103"/>
      <c r="E951" s="103"/>
      <c r="F951" s="103"/>
      <c r="G951" s="104"/>
      <c r="H951" s="32"/>
      <c r="I951" s="27" t="str">
        <f>IF($D951="", "", IFERROR(INDEX('Categories &amp; Budgets'!$K$11:$K$40, MATCH($D951, 'Categories &amp; Budgets'!$B$11:$B$40, 0)), ""))</f>
        <v/>
      </c>
      <c r="J951" s="32"/>
      <c r="K951" s="30" t="str">
        <f>IF($D951="", "", IFERROR(INDEX('Categories &amp; Budgets'!$C$11:$C$40, MATCH($D951, 'Categories &amp; Budgets'!$B$11:$B$40, 0)), ""))</f>
        <v/>
      </c>
      <c r="L951" s="32"/>
      <c r="S951" s="7" t="str">
        <f t="shared" si="29"/>
        <v/>
      </c>
      <c r="U951" s="7" t="str">
        <f t="shared" si="30"/>
        <v/>
      </c>
      <c r="X951" s="79"/>
      <c r="Z951" s="7" t="str">
        <f>IF($D951="", "", COUNTIF('Categories &amp; Budgets'!$B$11:$B$40, $D951))</f>
        <v/>
      </c>
    </row>
    <row r="952" spans="1:26" x14ac:dyDescent="0.25">
      <c r="A952" s="32"/>
      <c r="B952" s="102"/>
      <c r="C952" s="103"/>
      <c r="D952" s="103"/>
      <c r="E952" s="103"/>
      <c r="F952" s="103"/>
      <c r="G952" s="104"/>
      <c r="H952" s="32"/>
      <c r="I952" s="27" t="str">
        <f>IF($D952="", "", IFERROR(INDEX('Categories &amp; Budgets'!$K$11:$K$40, MATCH($D952, 'Categories &amp; Budgets'!$B$11:$B$40, 0)), ""))</f>
        <v/>
      </c>
      <c r="J952" s="32"/>
      <c r="K952" s="30" t="str">
        <f>IF($D952="", "", IFERROR(INDEX('Categories &amp; Budgets'!$C$11:$C$40, MATCH($D952, 'Categories &amp; Budgets'!$B$11:$B$40, 0)), ""))</f>
        <v/>
      </c>
      <c r="L952" s="32"/>
      <c r="S952" s="7" t="str">
        <f t="shared" si="29"/>
        <v/>
      </c>
      <c r="U952" s="7" t="str">
        <f t="shared" si="30"/>
        <v/>
      </c>
      <c r="X952" s="79"/>
      <c r="Z952" s="7" t="str">
        <f>IF($D952="", "", COUNTIF('Categories &amp; Budgets'!$B$11:$B$40, $D952))</f>
        <v/>
      </c>
    </row>
    <row r="953" spans="1:26" x14ac:dyDescent="0.25">
      <c r="A953" s="32"/>
      <c r="B953" s="102"/>
      <c r="C953" s="103"/>
      <c r="D953" s="103"/>
      <c r="E953" s="103"/>
      <c r="F953" s="103"/>
      <c r="G953" s="104"/>
      <c r="H953" s="32"/>
      <c r="I953" s="27" t="str">
        <f>IF($D953="", "", IFERROR(INDEX('Categories &amp; Budgets'!$K$11:$K$40, MATCH($D953, 'Categories &amp; Budgets'!$B$11:$B$40, 0)), ""))</f>
        <v/>
      </c>
      <c r="J953" s="32"/>
      <c r="K953" s="30" t="str">
        <f>IF($D953="", "", IFERROR(INDEX('Categories &amp; Budgets'!$C$11:$C$40, MATCH($D953, 'Categories &amp; Budgets'!$B$11:$B$40, 0)), ""))</f>
        <v/>
      </c>
      <c r="L953" s="32"/>
      <c r="S953" s="7" t="str">
        <f t="shared" si="29"/>
        <v/>
      </c>
      <c r="U953" s="7" t="str">
        <f t="shared" si="30"/>
        <v/>
      </c>
      <c r="X953" s="79"/>
      <c r="Z953" s="7" t="str">
        <f>IF($D953="", "", COUNTIF('Categories &amp; Budgets'!$B$11:$B$40, $D953))</f>
        <v/>
      </c>
    </row>
    <row r="954" spans="1:26" x14ac:dyDescent="0.25">
      <c r="A954" s="32"/>
      <c r="B954" s="102"/>
      <c r="C954" s="103"/>
      <c r="D954" s="103"/>
      <c r="E954" s="103"/>
      <c r="F954" s="103"/>
      <c r="G954" s="104"/>
      <c r="H954" s="32"/>
      <c r="I954" s="27" t="str">
        <f>IF($D954="", "", IFERROR(INDEX('Categories &amp; Budgets'!$K$11:$K$40, MATCH($D954, 'Categories &amp; Budgets'!$B$11:$B$40, 0)), ""))</f>
        <v/>
      </c>
      <c r="J954" s="32"/>
      <c r="K954" s="30" t="str">
        <f>IF($D954="", "", IFERROR(INDEX('Categories &amp; Budgets'!$C$11:$C$40, MATCH($D954, 'Categories &amp; Budgets'!$B$11:$B$40, 0)), ""))</f>
        <v/>
      </c>
      <c r="L954" s="32"/>
      <c r="S954" s="7" t="str">
        <f t="shared" si="29"/>
        <v/>
      </c>
      <c r="U954" s="7" t="str">
        <f t="shared" si="30"/>
        <v/>
      </c>
      <c r="X954" s="79"/>
      <c r="Z954" s="7" t="str">
        <f>IF($D954="", "", COUNTIF('Categories &amp; Budgets'!$B$11:$B$40, $D954))</f>
        <v/>
      </c>
    </row>
    <row r="955" spans="1:26" x14ac:dyDescent="0.25">
      <c r="A955" s="32"/>
      <c r="B955" s="102"/>
      <c r="C955" s="103"/>
      <c r="D955" s="103"/>
      <c r="E955" s="103"/>
      <c r="F955" s="103"/>
      <c r="G955" s="104"/>
      <c r="H955" s="32"/>
      <c r="I955" s="27" t="str">
        <f>IF($D955="", "", IFERROR(INDEX('Categories &amp; Budgets'!$K$11:$K$40, MATCH($D955, 'Categories &amp; Budgets'!$B$11:$B$40, 0)), ""))</f>
        <v/>
      </c>
      <c r="J955" s="32"/>
      <c r="K955" s="30" t="str">
        <f>IF($D955="", "", IFERROR(INDEX('Categories &amp; Budgets'!$C$11:$C$40, MATCH($D955, 'Categories &amp; Budgets'!$B$11:$B$40, 0)), ""))</f>
        <v/>
      </c>
      <c r="L955" s="32"/>
      <c r="S955" s="7" t="str">
        <f t="shared" si="29"/>
        <v/>
      </c>
      <c r="U955" s="7" t="str">
        <f t="shared" si="30"/>
        <v/>
      </c>
      <c r="X955" s="79"/>
      <c r="Z955" s="7" t="str">
        <f>IF($D955="", "", COUNTIF('Categories &amp; Budgets'!$B$11:$B$40, $D955))</f>
        <v/>
      </c>
    </row>
    <row r="956" spans="1:26" x14ac:dyDescent="0.25">
      <c r="A956" s="32"/>
      <c r="B956" s="102"/>
      <c r="C956" s="103"/>
      <c r="D956" s="103"/>
      <c r="E956" s="103"/>
      <c r="F956" s="103"/>
      <c r="G956" s="104"/>
      <c r="H956" s="32"/>
      <c r="I956" s="27" t="str">
        <f>IF($D956="", "", IFERROR(INDEX('Categories &amp; Budgets'!$K$11:$K$40, MATCH($D956, 'Categories &amp; Budgets'!$B$11:$B$40, 0)), ""))</f>
        <v/>
      </c>
      <c r="J956" s="32"/>
      <c r="K956" s="30" t="str">
        <f>IF($D956="", "", IFERROR(INDEX('Categories &amp; Budgets'!$C$11:$C$40, MATCH($D956, 'Categories &amp; Budgets'!$B$11:$B$40, 0)), ""))</f>
        <v/>
      </c>
      <c r="L956" s="32"/>
      <c r="S956" s="7" t="str">
        <f t="shared" si="29"/>
        <v/>
      </c>
      <c r="U956" s="7" t="str">
        <f t="shared" si="30"/>
        <v/>
      </c>
      <c r="X956" s="79"/>
      <c r="Z956" s="7" t="str">
        <f>IF($D956="", "", COUNTIF('Categories &amp; Budgets'!$B$11:$B$40, $D956))</f>
        <v/>
      </c>
    </row>
    <row r="957" spans="1:26" x14ac:dyDescent="0.25">
      <c r="A957" s="32"/>
      <c r="B957" s="102"/>
      <c r="C957" s="103"/>
      <c r="D957" s="103"/>
      <c r="E957" s="103"/>
      <c r="F957" s="103"/>
      <c r="G957" s="104"/>
      <c r="H957" s="32"/>
      <c r="I957" s="27" t="str">
        <f>IF($D957="", "", IFERROR(INDEX('Categories &amp; Budgets'!$K$11:$K$40, MATCH($D957, 'Categories &amp; Budgets'!$B$11:$B$40, 0)), ""))</f>
        <v/>
      </c>
      <c r="J957" s="32"/>
      <c r="K957" s="30" t="str">
        <f>IF($D957="", "", IFERROR(INDEX('Categories &amp; Budgets'!$C$11:$C$40, MATCH($D957, 'Categories &amp; Budgets'!$B$11:$B$40, 0)), ""))</f>
        <v/>
      </c>
      <c r="L957" s="32"/>
      <c r="S957" s="7" t="str">
        <f t="shared" si="29"/>
        <v/>
      </c>
      <c r="U957" s="7" t="str">
        <f t="shared" si="30"/>
        <v/>
      </c>
      <c r="X957" s="79"/>
      <c r="Z957" s="7" t="str">
        <f>IF($D957="", "", COUNTIF('Categories &amp; Budgets'!$B$11:$B$40, $D957))</f>
        <v/>
      </c>
    </row>
    <row r="958" spans="1:26" x14ac:dyDescent="0.25">
      <c r="A958" s="32"/>
      <c r="B958" s="102"/>
      <c r="C958" s="103"/>
      <c r="D958" s="103"/>
      <c r="E958" s="103"/>
      <c r="F958" s="103"/>
      <c r="G958" s="104"/>
      <c r="H958" s="32"/>
      <c r="I958" s="27" t="str">
        <f>IF($D958="", "", IFERROR(INDEX('Categories &amp; Budgets'!$K$11:$K$40, MATCH($D958, 'Categories &amp; Budgets'!$B$11:$B$40, 0)), ""))</f>
        <v/>
      </c>
      <c r="J958" s="32"/>
      <c r="K958" s="30" t="str">
        <f>IF($D958="", "", IFERROR(INDEX('Categories &amp; Budgets'!$C$11:$C$40, MATCH($D958, 'Categories &amp; Budgets'!$B$11:$B$40, 0)), ""))</f>
        <v/>
      </c>
      <c r="L958" s="32"/>
      <c r="S958" s="7" t="str">
        <f t="shared" si="29"/>
        <v/>
      </c>
      <c r="U958" s="7" t="str">
        <f t="shared" si="30"/>
        <v/>
      </c>
      <c r="X958" s="79"/>
      <c r="Z958" s="7" t="str">
        <f>IF($D958="", "", COUNTIF('Categories &amp; Budgets'!$B$11:$B$40, $D958))</f>
        <v/>
      </c>
    </row>
    <row r="959" spans="1:26" x14ac:dyDescent="0.25">
      <c r="A959" s="32"/>
      <c r="B959" s="102"/>
      <c r="C959" s="103"/>
      <c r="D959" s="103"/>
      <c r="E959" s="103"/>
      <c r="F959" s="103"/>
      <c r="G959" s="104"/>
      <c r="H959" s="32"/>
      <c r="I959" s="27" t="str">
        <f>IF($D959="", "", IFERROR(INDEX('Categories &amp; Budgets'!$K$11:$K$40, MATCH($D959, 'Categories &amp; Budgets'!$B$11:$B$40, 0)), ""))</f>
        <v/>
      </c>
      <c r="J959" s="32"/>
      <c r="K959" s="30" t="str">
        <f>IF($D959="", "", IFERROR(INDEX('Categories &amp; Budgets'!$C$11:$C$40, MATCH($D959, 'Categories &amp; Budgets'!$B$11:$B$40, 0)), ""))</f>
        <v/>
      </c>
      <c r="L959" s="32"/>
      <c r="S959" s="7" t="str">
        <f t="shared" si="29"/>
        <v/>
      </c>
      <c r="U959" s="7" t="str">
        <f t="shared" si="30"/>
        <v/>
      </c>
      <c r="X959" s="79"/>
      <c r="Z959" s="7" t="str">
        <f>IF($D959="", "", COUNTIF('Categories &amp; Budgets'!$B$11:$B$40, $D959))</f>
        <v/>
      </c>
    </row>
    <row r="960" spans="1:26" x14ac:dyDescent="0.25">
      <c r="A960" s="32"/>
      <c r="B960" s="102"/>
      <c r="C960" s="103"/>
      <c r="D960" s="103"/>
      <c r="E960" s="103"/>
      <c r="F960" s="103"/>
      <c r="G960" s="104"/>
      <c r="H960" s="32"/>
      <c r="I960" s="27" t="str">
        <f>IF($D960="", "", IFERROR(INDEX('Categories &amp; Budgets'!$K$11:$K$40, MATCH($D960, 'Categories &amp; Budgets'!$B$11:$B$40, 0)), ""))</f>
        <v/>
      </c>
      <c r="J960" s="32"/>
      <c r="K960" s="30" t="str">
        <f>IF($D960="", "", IFERROR(INDEX('Categories &amp; Budgets'!$C$11:$C$40, MATCH($D960, 'Categories &amp; Budgets'!$B$11:$B$40, 0)), ""))</f>
        <v/>
      </c>
      <c r="L960" s="32"/>
      <c r="S960" s="7" t="str">
        <f t="shared" si="29"/>
        <v/>
      </c>
      <c r="U960" s="7" t="str">
        <f t="shared" si="30"/>
        <v/>
      </c>
      <c r="X960" s="79"/>
      <c r="Z960" s="7" t="str">
        <f>IF($D960="", "", COUNTIF('Categories &amp; Budgets'!$B$11:$B$40, $D960))</f>
        <v/>
      </c>
    </row>
    <row r="961" spans="1:26" x14ac:dyDescent="0.25">
      <c r="A961" s="32"/>
      <c r="B961" s="102"/>
      <c r="C961" s="103"/>
      <c r="D961" s="103"/>
      <c r="E961" s="103"/>
      <c r="F961" s="103"/>
      <c r="G961" s="104"/>
      <c r="H961" s="32"/>
      <c r="I961" s="27" t="str">
        <f>IF($D961="", "", IFERROR(INDEX('Categories &amp; Budgets'!$K$11:$K$40, MATCH($D961, 'Categories &amp; Budgets'!$B$11:$B$40, 0)), ""))</f>
        <v/>
      </c>
      <c r="J961" s="32"/>
      <c r="K961" s="30" t="str">
        <f>IF($D961="", "", IFERROR(INDEX('Categories &amp; Budgets'!$C$11:$C$40, MATCH($D961, 'Categories &amp; Budgets'!$B$11:$B$40, 0)), ""))</f>
        <v/>
      </c>
      <c r="L961" s="32"/>
      <c r="S961" s="7" t="str">
        <f t="shared" si="29"/>
        <v/>
      </c>
      <c r="U961" s="7" t="str">
        <f t="shared" si="30"/>
        <v/>
      </c>
      <c r="X961" s="79"/>
      <c r="Z961" s="7" t="str">
        <f>IF($D961="", "", COUNTIF('Categories &amp; Budgets'!$B$11:$B$40, $D961))</f>
        <v/>
      </c>
    </row>
    <row r="962" spans="1:26" x14ac:dyDescent="0.25">
      <c r="A962" s="32"/>
      <c r="B962" s="102"/>
      <c r="C962" s="103"/>
      <c r="D962" s="103"/>
      <c r="E962" s="103"/>
      <c r="F962" s="103"/>
      <c r="G962" s="104"/>
      <c r="H962" s="32"/>
      <c r="I962" s="27" t="str">
        <f>IF($D962="", "", IFERROR(INDEX('Categories &amp; Budgets'!$K$11:$K$40, MATCH($D962, 'Categories &amp; Budgets'!$B$11:$B$40, 0)), ""))</f>
        <v/>
      </c>
      <c r="J962" s="32"/>
      <c r="K962" s="30" t="str">
        <f>IF($D962="", "", IFERROR(INDEX('Categories &amp; Budgets'!$C$11:$C$40, MATCH($D962, 'Categories &amp; Budgets'!$B$11:$B$40, 0)), ""))</f>
        <v/>
      </c>
      <c r="L962" s="32"/>
      <c r="S962" s="7" t="str">
        <f t="shared" si="29"/>
        <v/>
      </c>
      <c r="U962" s="7" t="str">
        <f t="shared" si="30"/>
        <v/>
      </c>
      <c r="X962" s="79"/>
      <c r="Z962" s="7" t="str">
        <f>IF($D962="", "", COUNTIF('Categories &amp; Budgets'!$B$11:$B$40, $D962))</f>
        <v/>
      </c>
    </row>
    <row r="963" spans="1:26" x14ac:dyDescent="0.25">
      <c r="A963" s="32"/>
      <c r="B963" s="102"/>
      <c r="C963" s="103"/>
      <c r="D963" s="103"/>
      <c r="E963" s="103"/>
      <c r="F963" s="103"/>
      <c r="G963" s="104"/>
      <c r="H963" s="32"/>
      <c r="I963" s="27" t="str">
        <f>IF($D963="", "", IFERROR(INDEX('Categories &amp; Budgets'!$K$11:$K$40, MATCH($D963, 'Categories &amp; Budgets'!$B$11:$B$40, 0)), ""))</f>
        <v/>
      </c>
      <c r="J963" s="32"/>
      <c r="K963" s="30" t="str">
        <f>IF($D963="", "", IFERROR(INDEX('Categories &amp; Budgets'!$C$11:$C$40, MATCH($D963, 'Categories &amp; Budgets'!$B$11:$B$40, 0)), ""))</f>
        <v/>
      </c>
      <c r="L963" s="32"/>
      <c r="S963" s="7" t="str">
        <f t="shared" si="29"/>
        <v/>
      </c>
      <c r="U963" s="7" t="str">
        <f t="shared" si="30"/>
        <v/>
      </c>
      <c r="X963" s="79"/>
      <c r="Z963" s="7" t="str">
        <f>IF($D963="", "", COUNTIF('Categories &amp; Budgets'!$B$11:$B$40, $D963))</f>
        <v/>
      </c>
    </row>
    <row r="964" spans="1:26" x14ac:dyDescent="0.25">
      <c r="A964" s="32"/>
      <c r="B964" s="102"/>
      <c r="C964" s="103"/>
      <c r="D964" s="103"/>
      <c r="E964" s="103"/>
      <c r="F964" s="103"/>
      <c r="G964" s="104"/>
      <c r="H964" s="32"/>
      <c r="I964" s="27" t="str">
        <f>IF($D964="", "", IFERROR(INDEX('Categories &amp; Budgets'!$K$11:$K$40, MATCH($D964, 'Categories &amp; Budgets'!$B$11:$B$40, 0)), ""))</f>
        <v/>
      </c>
      <c r="J964" s="32"/>
      <c r="K964" s="30" t="str">
        <f>IF($D964="", "", IFERROR(INDEX('Categories &amp; Budgets'!$C$11:$C$40, MATCH($D964, 'Categories &amp; Budgets'!$B$11:$B$40, 0)), ""))</f>
        <v/>
      </c>
      <c r="L964" s="32"/>
      <c r="S964" s="7" t="str">
        <f t="shared" si="29"/>
        <v/>
      </c>
      <c r="U964" s="7" t="str">
        <f t="shared" si="30"/>
        <v/>
      </c>
      <c r="X964" s="79"/>
      <c r="Z964" s="7" t="str">
        <f>IF($D964="", "", COUNTIF('Categories &amp; Budgets'!$B$11:$B$40, $D964))</f>
        <v/>
      </c>
    </row>
    <row r="965" spans="1:26" x14ac:dyDescent="0.25">
      <c r="A965" s="32"/>
      <c r="B965" s="102"/>
      <c r="C965" s="103"/>
      <c r="D965" s="103"/>
      <c r="E965" s="103"/>
      <c r="F965" s="103"/>
      <c r="G965" s="104"/>
      <c r="H965" s="32"/>
      <c r="I965" s="27" t="str">
        <f>IF($D965="", "", IFERROR(INDEX('Categories &amp; Budgets'!$K$11:$K$40, MATCH($D965, 'Categories &amp; Budgets'!$B$11:$B$40, 0)), ""))</f>
        <v/>
      </c>
      <c r="J965" s="32"/>
      <c r="K965" s="30" t="str">
        <f>IF($D965="", "", IFERROR(INDEX('Categories &amp; Budgets'!$C$11:$C$40, MATCH($D965, 'Categories &amp; Budgets'!$B$11:$B$40, 0)), ""))</f>
        <v/>
      </c>
      <c r="L965" s="32"/>
      <c r="S965" s="7" t="str">
        <f t="shared" si="29"/>
        <v/>
      </c>
      <c r="U965" s="7" t="str">
        <f t="shared" si="30"/>
        <v/>
      </c>
      <c r="X965" s="79"/>
      <c r="Z965" s="7" t="str">
        <f>IF($D965="", "", COUNTIF('Categories &amp; Budgets'!$B$11:$B$40, $D965))</f>
        <v/>
      </c>
    </row>
    <row r="966" spans="1:26" x14ac:dyDescent="0.25">
      <c r="A966" s="32"/>
      <c r="B966" s="102"/>
      <c r="C966" s="103"/>
      <c r="D966" s="103"/>
      <c r="E966" s="103"/>
      <c r="F966" s="103"/>
      <c r="G966" s="104"/>
      <c r="H966" s="32"/>
      <c r="I966" s="27" t="str">
        <f>IF($D966="", "", IFERROR(INDEX('Categories &amp; Budgets'!$K$11:$K$40, MATCH($D966, 'Categories &amp; Budgets'!$B$11:$B$40, 0)), ""))</f>
        <v/>
      </c>
      <c r="J966" s="32"/>
      <c r="K966" s="30" t="str">
        <f>IF($D966="", "", IFERROR(INDEX('Categories &amp; Budgets'!$C$11:$C$40, MATCH($D966, 'Categories &amp; Budgets'!$B$11:$B$40, 0)), ""))</f>
        <v/>
      </c>
      <c r="L966" s="32"/>
      <c r="S966" s="7" t="str">
        <f t="shared" si="29"/>
        <v/>
      </c>
      <c r="U966" s="7" t="str">
        <f t="shared" si="30"/>
        <v/>
      </c>
      <c r="X966" s="79"/>
      <c r="Z966" s="7" t="str">
        <f>IF($D966="", "", COUNTIF('Categories &amp; Budgets'!$B$11:$B$40, $D966))</f>
        <v/>
      </c>
    </row>
    <row r="967" spans="1:26" x14ac:dyDescent="0.25">
      <c r="A967" s="32"/>
      <c r="B967" s="102"/>
      <c r="C967" s="103"/>
      <c r="D967" s="103"/>
      <c r="E967" s="103"/>
      <c r="F967" s="103"/>
      <c r="G967" s="104"/>
      <c r="H967" s="32"/>
      <c r="I967" s="27" t="str">
        <f>IF($D967="", "", IFERROR(INDEX('Categories &amp; Budgets'!$K$11:$K$40, MATCH($D967, 'Categories &amp; Budgets'!$B$11:$B$40, 0)), ""))</f>
        <v/>
      </c>
      <c r="J967" s="32"/>
      <c r="K967" s="30" t="str">
        <f>IF($D967="", "", IFERROR(INDEX('Categories &amp; Budgets'!$C$11:$C$40, MATCH($D967, 'Categories &amp; Budgets'!$B$11:$B$40, 0)), ""))</f>
        <v/>
      </c>
      <c r="L967" s="32"/>
      <c r="S967" s="7" t="str">
        <f t="shared" si="29"/>
        <v/>
      </c>
      <c r="U967" s="7" t="str">
        <f t="shared" si="30"/>
        <v/>
      </c>
      <c r="X967" s="79"/>
      <c r="Z967" s="7" t="str">
        <f>IF($D967="", "", COUNTIF('Categories &amp; Budgets'!$B$11:$B$40, $D967))</f>
        <v/>
      </c>
    </row>
    <row r="968" spans="1:26" x14ac:dyDescent="0.25">
      <c r="A968" s="32"/>
      <c r="B968" s="102"/>
      <c r="C968" s="103"/>
      <c r="D968" s="103"/>
      <c r="E968" s="103"/>
      <c r="F968" s="103"/>
      <c r="G968" s="104"/>
      <c r="H968" s="32"/>
      <c r="I968" s="27" t="str">
        <f>IF($D968="", "", IFERROR(INDEX('Categories &amp; Budgets'!$K$11:$K$40, MATCH($D968, 'Categories &amp; Budgets'!$B$11:$B$40, 0)), ""))</f>
        <v/>
      </c>
      <c r="J968" s="32"/>
      <c r="K968" s="30" t="str">
        <f>IF($D968="", "", IFERROR(INDEX('Categories &amp; Budgets'!$C$11:$C$40, MATCH($D968, 'Categories &amp; Budgets'!$B$11:$B$40, 0)), ""))</f>
        <v/>
      </c>
      <c r="L968" s="32"/>
      <c r="S968" s="7" t="str">
        <f t="shared" si="29"/>
        <v/>
      </c>
      <c r="U968" s="7" t="str">
        <f t="shared" si="30"/>
        <v/>
      </c>
      <c r="X968" s="79"/>
      <c r="Z968" s="7" t="str">
        <f>IF($D968="", "", COUNTIF('Categories &amp; Budgets'!$B$11:$B$40, $D968))</f>
        <v/>
      </c>
    </row>
    <row r="969" spans="1:26" x14ac:dyDescent="0.25">
      <c r="A969" s="32"/>
      <c r="B969" s="102"/>
      <c r="C969" s="103"/>
      <c r="D969" s="103"/>
      <c r="E969" s="103"/>
      <c r="F969" s="103"/>
      <c r="G969" s="104"/>
      <c r="H969" s="32"/>
      <c r="I969" s="27" t="str">
        <f>IF($D969="", "", IFERROR(INDEX('Categories &amp; Budgets'!$K$11:$K$40, MATCH($D969, 'Categories &amp; Budgets'!$B$11:$B$40, 0)), ""))</f>
        <v/>
      </c>
      <c r="J969" s="32"/>
      <c r="K969" s="30" t="str">
        <f>IF($D969="", "", IFERROR(INDEX('Categories &amp; Budgets'!$C$11:$C$40, MATCH($D969, 'Categories &amp; Budgets'!$B$11:$B$40, 0)), ""))</f>
        <v/>
      </c>
      <c r="L969" s="32"/>
      <c r="S969" s="7" t="str">
        <f t="shared" si="29"/>
        <v/>
      </c>
      <c r="U969" s="7" t="str">
        <f t="shared" si="30"/>
        <v/>
      </c>
      <c r="X969" s="79"/>
      <c r="Z969" s="7" t="str">
        <f>IF($D969="", "", COUNTIF('Categories &amp; Budgets'!$B$11:$B$40, $D969))</f>
        <v/>
      </c>
    </row>
    <row r="970" spans="1:26" x14ac:dyDescent="0.25">
      <c r="A970" s="32"/>
      <c r="B970" s="102"/>
      <c r="C970" s="103"/>
      <c r="D970" s="103"/>
      <c r="E970" s="103"/>
      <c r="F970" s="103"/>
      <c r="G970" s="104"/>
      <c r="H970" s="32"/>
      <c r="I970" s="27" t="str">
        <f>IF($D970="", "", IFERROR(INDEX('Categories &amp; Budgets'!$K$11:$K$40, MATCH($D970, 'Categories &amp; Budgets'!$B$11:$B$40, 0)), ""))</f>
        <v/>
      </c>
      <c r="J970" s="32"/>
      <c r="K970" s="30" t="str">
        <f>IF($D970="", "", IFERROR(INDEX('Categories &amp; Budgets'!$C$11:$C$40, MATCH($D970, 'Categories &amp; Budgets'!$B$11:$B$40, 0)), ""))</f>
        <v/>
      </c>
      <c r="L970" s="32"/>
      <c r="S970" s="7" t="str">
        <f t="shared" si="29"/>
        <v/>
      </c>
      <c r="U970" s="7" t="str">
        <f t="shared" si="30"/>
        <v/>
      </c>
      <c r="X970" s="79"/>
      <c r="Z970" s="7" t="str">
        <f>IF($D970="", "", COUNTIF('Categories &amp; Budgets'!$B$11:$B$40, $D970))</f>
        <v/>
      </c>
    </row>
    <row r="971" spans="1:26" x14ac:dyDescent="0.25">
      <c r="A971" s="32"/>
      <c r="B971" s="102"/>
      <c r="C971" s="103"/>
      <c r="D971" s="103"/>
      <c r="E971" s="103"/>
      <c r="F971" s="103"/>
      <c r="G971" s="104"/>
      <c r="H971" s="32"/>
      <c r="I971" s="27" t="str">
        <f>IF($D971="", "", IFERROR(INDEX('Categories &amp; Budgets'!$K$11:$K$40, MATCH($D971, 'Categories &amp; Budgets'!$B$11:$B$40, 0)), ""))</f>
        <v/>
      </c>
      <c r="J971" s="32"/>
      <c r="K971" s="30" t="str">
        <f>IF($D971="", "", IFERROR(INDEX('Categories &amp; Budgets'!$C$11:$C$40, MATCH($D971, 'Categories &amp; Budgets'!$B$11:$B$40, 0)), ""))</f>
        <v/>
      </c>
      <c r="L971" s="32"/>
      <c r="S971" s="7" t="str">
        <f t="shared" si="29"/>
        <v/>
      </c>
      <c r="U971" s="7" t="str">
        <f t="shared" si="30"/>
        <v/>
      </c>
      <c r="X971" s="79"/>
      <c r="Z971" s="7" t="str">
        <f>IF($D971="", "", COUNTIF('Categories &amp; Budgets'!$B$11:$B$40, $D971))</f>
        <v/>
      </c>
    </row>
    <row r="972" spans="1:26" x14ac:dyDescent="0.25">
      <c r="A972" s="32"/>
      <c r="B972" s="102"/>
      <c r="C972" s="103"/>
      <c r="D972" s="103"/>
      <c r="E972" s="103"/>
      <c r="F972" s="103"/>
      <c r="G972" s="104"/>
      <c r="H972" s="32"/>
      <c r="I972" s="27" t="str">
        <f>IF($D972="", "", IFERROR(INDEX('Categories &amp; Budgets'!$K$11:$K$40, MATCH($D972, 'Categories &amp; Budgets'!$B$11:$B$40, 0)), ""))</f>
        <v/>
      </c>
      <c r="J972" s="32"/>
      <c r="K972" s="30" t="str">
        <f>IF($D972="", "", IFERROR(INDEX('Categories &amp; Budgets'!$C$11:$C$40, MATCH($D972, 'Categories &amp; Budgets'!$B$11:$B$40, 0)), ""))</f>
        <v/>
      </c>
      <c r="L972" s="32"/>
      <c r="S972" s="7" t="str">
        <f t="shared" ref="S972:S1010" si="31">IF(COUNTIF($B972:$G972, "")=6, "", "X")</f>
        <v/>
      </c>
      <c r="U972" s="7" t="str">
        <f t="shared" ref="U972:U1010" si="32">IF($S972="", "", IF($D972="", "X", ""))</f>
        <v/>
      </c>
      <c r="X972" s="79"/>
      <c r="Z972" s="7" t="str">
        <f>IF($D972="", "", COUNTIF('Categories &amp; Budgets'!$B$11:$B$40, $D972))</f>
        <v/>
      </c>
    </row>
    <row r="973" spans="1:26" x14ac:dyDescent="0.25">
      <c r="A973" s="32"/>
      <c r="B973" s="102"/>
      <c r="C973" s="103"/>
      <c r="D973" s="103"/>
      <c r="E973" s="103"/>
      <c r="F973" s="103"/>
      <c r="G973" s="104"/>
      <c r="H973" s="32"/>
      <c r="I973" s="27" t="str">
        <f>IF($D973="", "", IFERROR(INDEX('Categories &amp; Budgets'!$K$11:$K$40, MATCH($D973, 'Categories &amp; Budgets'!$B$11:$B$40, 0)), ""))</f>
        <v/>
      </c>
      <c r="J973" s="32"/>
      <c r="K973" s="30" t="str">
        <f>IF($D973="", "", IFERROR(INDEX('Categories &amp; Budgets'!$C$11:$C$40, MATCH($D973, 'Categories &amp; Budgets'!$B$11:$B$40, 0)), ""))</f>
        <v/>
      </c>
      <c r="L973" s="32"/>
      <c r="S973" s="7" t="str">
        <f t="shared" si="31"/>
        <v/>
      </c>
      <c r="U973" s="7" t="str">
        <f t="shared" si="32"/>
        <v/>
      </c>
      <c r="X973" s="79"/>
      <c r="Z973" s="7" t="str">
        <f>IF($D973="", "", COUNTIF('Categories &amp; Budgets'!$B$11:$B$40, $D973))</f>
        <v/>
      </c>
    </row>
    <row r="974" spans="1:26" x14ac:dyDescent="0.25">
      <c r="A974" s="32"/>
      <c r="B974" s="102"/>
      <c r="C974" s="103"/>
      <c r="D974" s="103"/>
      <c r="E974" s="103"/>
      <c r="F974" s="103"/>
      <c r="G974" s="104"/>
      <c r="H974" s="32"/>
      <c r="I974" s="27" t="str">
        <f>IF($D974="", "", IFERROR(INDEX('Categories &amp; Budgets'!$K$11:$K$40, MATCH($D974, 'Categories &amp; Budgets'!$B$11:$B$40, 0)), ""))</f>
        <v/>
      </c>
      <c r="J974" s="32"/>
      <c r="K974" s="30" t="str">
        <f>IF($D974="", "", IFERROR(INDEX('Categories &amp; Budgets'!$C$11:$C$40, MATCH($D974, 'Categories &amp; Budgets'!$B$11:$B$40, 0)), ""))</f>
        <v/>
      </c>
      <c r="L974" s="32"/>
      <c r="S974" s="7" t="str">
        <f t="shared" si="31"/>
        <v/>
      </c>
      <c r="U974" s="7" t="str">
        <f t="shared" si="32"/>
        <v/>
      </c>
      <c r="X974" s="79"/>
      <c r="Z974" s="7" t="str">
        <f>IF($D974="", "", COUNTIF('Categories &amp; Budgets'!$B$11:$B$40, $D974))</f>
        <v/>
      </c>
    </row>
    <row r="975" spans="1:26" x14ac:dyDescent="0.25">
      <c r="A975" s="32"/>
      <c r="B975" s="102"/>
      <c r="C975" s="103"/>
      <c r="D975" s="103"/>
      <c r="E975" s="103"/>
      <c r="F975" s="103"/>
      <c r="G975" s="104"/>
      <c r="H975" s="32"/>
      <c r="I975" s="27" t="str">
        <f>IF($D975="", "", IFERROR(INDEX('Categories &amp; Budgets'!$K$11:$K$40, MATCH($D975, 'Categories &amp; Budgets'!$B$11:$B$40, 0)), ""))</f>
        <v/>
      </c>
      <c r="J975" s="32"/>
      <c r="K975" s="30" t="str">
        <f>IF($D975="", "", IFERROR(INDEX('Categories &amp; Budgets'!$C$11:$C$40, MATCH($D975, 'Categories &amp; Budgets'!$B$11:$B$40, 0)), ""))</f>
        <v/>
      </c>
      <c r="L975" s="32"/>
      <c r="S975" s="7" t="str">
        <f t="shared" si="31"/>
        <v/>
      </c>
      <c r="U975" s="7" t="str">
        <f t="shared" si="32"/>
        <v/>
      </c>
      <c r="X975" s="79"/>
      <c r="Z975" s="7" t="str">
        <f>IF($D975="", "", COUNTIF('Categories &amp; Budgets'!$B$11:$B$40, $D975))</f>
        <v/>
      </c>
    </row>
    <row r="976" spans="1:26" x14ac:dyDescent="0.25">
      <c r="A976" s="32"/>
      <c r="B976" s="102"/>
      <c r="C976" s="103"/>
      <c r="D976" s="103"/>
      <c r="E976" s="103"/>
      <c r="F976" s="103"/>
      <c r="G976" s="104"/>
      <c r="H976" s="32"/>
      <c r="I976" s="27" t="str">
        <f>IF($D976="", "", IFERROR(INDEX('Categories &amp; Budgets'!$K$11:$K$40, MATCH($D976, 'Categories &amp; Budgets'!$B$11:$B$40, 0)), ""))</f>
        <v/>
      </c>
      <c r="J976" s="32"/>
      <c r="K976" s="30" t="str">
        <f>IF($D976="", "", IFERROR(INDEX('Categories &amp; Budgets'!$C$11:$C$40, MATCH($D976, 'Categories &amp; Budgets'!$B$11:$B$40, 0)), ""))</f>
        <v/>
      </c>
      <c r="L976" s="32"/>
      <c r="S976" s="7" t="str">
        <f t="shared" si="31"/>
        <v/>
      </c>
      <c r="U976" s="7" t="str">
        <f t="shared" si="32"/>
        <v/>
      </c>
      <c r="X976" s="79"/>
      <c r="Z976" s="7" t="str">
        <f>IF($D976="", "", COUNTIF('Categories &amp; Budgets'!$B$11:$B$40, $D976))</f>
        <v/>
      </c>
    </row>
    <row r="977" spans="1:26" x14ac:dyDescent="0.25">
      <c r="A977" s="32"/>
      <c r="B977" s="102"/>
      <c r="C977" s="103"/>
      <c r="D977" s="103"/>
      <c r="E977" s="103"/>
      <c r="F977" s="103"/>
      <c r="G977" s="104"/>
      <c r="H977" s="32"/>
      <c r="I977" s="27" t="str">
        <f>IF($D977="", "", IFERROR(INDEX('Categories &amp; Budgets'!$K$11:$K$40, MATCH($D977, 'Categories &amp; Budgets'!$B$11:$B$40, 0)), ""))</f>
        <v/>
      </c>
      <c r="J977" s="32"/>
      <c r="K977" s="30" t="str">
        <f>IF($D977="", "", IFERROR(INDEX('Categories &amp; Budgets'!$C$11:$C$40, MATCH($D977, 'Categories &amp; Budgets'!$B$11:$B$40, 0)), ""))</f>
        <v/>
      </c>
      <c r="L977" s="32"/>
      <c r="S977" s="7" t="str">
        <f t="shared" si="31"/>
        <v/>
      </c>
      <c r="U977" s="7" t="str">
        <f t="shared" si="32"/>
        <v/>
      </c>
      <c r="X977" s="79"/>
      <c r="Z977" s="7" t="str">
        <f>IF($D977="", "", COUNTIF('Categories &amp; Budgets'!$B$11:$B$40, $D977))</f>
        <v/>
      </c>
    </row>
    <row r="978" spans="1:26" x14ac:dyDescent="0.25">
      <c r="A978" s="32"/>
      <c r="B978" s="102"/>
      <c r="C978" s="103"/>
      <c r="D978" s="103"/>
      <c r="E978" s="103"/>
      <c r="F978" s="103"/>
      <c r="G978" s="104"/>
      <c r="H978" s="32"/>
      <c r="I978" s="27" t="str">
        <f>IF($D978="", "", IFERROR(INDEX('Categories &amp; Budgets'!$K$11:$K$40, MATCH($D978, 'Categories &amp; Budgets'!$B$11:$B$40, 0)), ""))</f>
        <v/>
      </c>
      <c r="J978" s="32"/>
      <c r="K978" s="30" t="str">
        <f>IF($D978="", "", IFERROR(INDEX('Categories &amp; Budgets'!$C$11:$C$40, MATCH($D978, 'Categories &amp; Budgets'!$B$11:$B$40, 0)), ""))</f>
        <v/>
      </c>
      <c r="L978" s="32"/>
      <c r="S978" s="7" t="str">
        <f t="shared" si="31"/>
        <v/>
      </c>
      <c r="U978" s="7" t="str">
        <f t="shared" si="32"/>
        <v/>
      </c>
      <c r="X978" s="79"/>
      <c r="Z978" s="7" t="str">
        <f>IF($D978="", "", COUNTIF('Categories &amp; Budgets'!$B$11:$B$40, $D978))</f>
        <v/>
      </c>
    </row>
    <row r="979" spans="1:26" x14ac:dyDescent="0.25">
      <c r="A979" s="32"/>
      <c r="B979" s="102"/>
      <c r="C979" s="103"/>
      <c r="D979" s="103"/>
      <c r="E979" s="103"/>
      <c r="F979" s="103"/>
      <c r="G979" s="104"/>
      <c r="H979" s="32"/>
      <c r="I979" s="27" t="str">
        <f>IF($D979="", "", IFERROR(INDEX('Categories &amp; Budgets'!$K$11:$K$40, MATCH($D979, 'Categories &amp; Budgets'!$B$11:$B$40, 0)), ""))</f>
        <v/>
      </c>
      <c r="J979" s="32"/>
      <c r="K979" s="30" t="str">
        <f>IF($D979="", "", IFERROR(INDEX('Categories &amp; Budgets'!$C$11:$C$40, MATCH($D979, 'Categories &amp; Budgets'!$B$11:$B$40, 0)), ""))</f>
        <v/>
      </c>
      <c r="L979" s="32"/>
      <c r="S979" s="7" t="str">
        <f t="shared" si="31"/>
        <v/>
      </c>
      <c r="U979" s="7" t="str">
        <f t="shared" si="32"/>
        <v/>
      </c>
      <c r="X979" s="79"/>
      <c r="Z979" s="7" t="str">
        <f>IF($D979="", "", COUNTIF('Categories &amp; Budgets'!$B$11:$B$40, $D979))</f>
        <v/>
      </c>
    </row>
    <row r="980" spans="1:26" x14ac:dyDescent="0.25">
      <c r="A980" s="32"/>
      <c r="B980" s="102"/>
      <c r="C980" s="103"/>
      <c r="D980" s="103"/>
      <c r="E980" s="103"/>
      <c r="F980" s="103"/>
      <c r="G980" s="104"/>
      <c r="H980" s="32"/>
      <c r="I980" s="27" t="str">
        <f>IF($D980="", "", IFERROR(INDEX('Categories &amp; Budgets'!$K$11:$K$40, MATCH($D980, 'Categories &amp; Budgets'!$B$11:$B$40, 0)), ""))</f>
        <v/>
      </c>
      <c r="J980" s="32"/>
      <c r="K980" s="30" t="str">
        <f>IF($D980="", "", IFERROR(INDEX('Categories &amp; Budgets'!$C$11:$C$40, MATCH($D980, 'Categories &amp; Budgets'!$B$11:$B$40, 0)), ""))</f>
        <v/>
      </c>
      <c r="L980" s="32"/>
      <c r="S980" s="7" t="str">
        <f t="shared" si="31"/>
        <v/>
      </c>
      <c r="U980" s="7" t="str">
        <f t="shared" si="32"/>
        <v/>
      </c>
      <c r="X980" s="79"/>
      <c r="Z980" s="7" t="str">
        <f>IF($D980="", "", COUNTIF('Categories &amp; Budgets'!$B$11:$B$40, $D980))</f>
        <v/>
      </c>
    </row>
    <row r="981" spans="1:26" x14ac:dyDescent="0.25">
      <c r="A981" s="32"/>
      <c r="B981" s="102"/>
      <c r="C981" s="103"/>
      <c r="D981" s="103"/>
      <c r="E981" s="103"/>
      <c r="F981" s="103"/>
      <c r="G981" s="104"/>
      <c r="H981" s="32"/>
      <c r="I981" s="27" t="str">
        <f>IF($D981="", "", IFERROR(INDEX('Categories &amp; Budgets'!$K$11:$K$40, MATCH($D981, 'Categories &amp; Budgets'!$B$11:$B$40, 0)), ""))</f>
        <v/>
      </c>
      <c r="J981" s="32"/>
      <c r="K981" s="30" t="str">
        <f>IF($D981="", "", IFERROR(INDEX('Categories &amp; Budgets'!$C$11:$C$40, MATCH($D981, 'Categories &amp; Budgets'!$B$11:$B$40, 0)), ""))</f>
        <v/>
      </c>
      <c r="L981" s="32"/>
      <c r="S981" s="7" t="str">
        <f t="shared" si="31"/>
        <v/>
      </c>
      <c r="U981" s="7" t="str">
        <f t="shared" si="32"/>
        <v/>
      </c>
      <c r="X981" s="79"/>
      <c r="Z981" s="7" t="str">
        <f>IF($D981="", "", COUNTIF('Categories &amp; Budgets'!$B$11:$B$40, $D981))</f>
        <v/>
      </c>
    </row>
    <row r="982" spans="1:26" x14ac:dyDescent="0.25">
      <c r="A982" s="32"/>
      <c r="B982" s="102"/>
      <c r="C982" s="103"/>
      <c r="D982" s="103"/>
      <c r="E982" s="103"/>
      <c r="F982" s="103"/>
      <c r="G982" s="104"/>
      <c r="H982" s="32"/>
      <c r="I982" s="27" t="str">
        <f>IF($D982="", "", IFERROR(INDEX('Categories &amp; Budgets'!$K$11:$K$40, MATCH($D982, 'Categories &amp; Budgets'!$B$11:$B$40, 0)), ""))</f>
        <v/>
      </c>
      <c r="J982" s="32"/>
      <c r="K982" s="30" t="str">
        <f>IF($D982="", "", IFERROR(INDEX('Categories &amp; Budgets'!$C$11:$C$40, MATCH($D982, 'Categories &amp; Budgets'!$B$11:$B$40, 0)), ""))</f>
        <v/>
      </c>
      <c r="L982" s="32"/>
      <c r="S982" s="7" t="str">
        <f t="shared" si="31"/>
        <v/>
      </c>
      <c r="U982" s="7" t="str">
        <f t="shared" si="32"/>
        <v/>
      </c>
      <c r="X982" s="79"/>
      <c r="Z982" s="7" t="str">
        <f>IF($D982="", "", COUNTIF('Categories &amp; Budgets'!$B$11:$B$40, $D982))</f>
        <v/>
      </c>
    </row>
    <row r="983" spans="1:26" x14ac:dyDescent="0.25">
      <c r="A983" s="32"/>
      <c r="B983" s="102"/>
      <c r="C983" s="103"/>
      <c r="D983" s="103"/>
      <c r="E983" s="103"/>
      <c r="F983" s="103"/>
      <c r="G983" s="104"/>
      <c r="H983" s="32"/>
      <c r="I983" s="27" t="str">
        <f>IF($D983="", "", IFERROR(INDEX('Categories &amp; Budgets'!$K$11:$K$40, MATCH($D983, 'Categories &amp; Budgets'!$B$11:$B$40, 0)), ""))</f>
        <v/>
      </c>
      <c r="J983" s="32"/>
      <c r="K983" s="30" t="str">
        <f>IF($D983="", "", IFERROR(INDEX('Categories &amp; Budgets'!$C$11:$C$40, MATCH($D983, 'Categories &amp; Budgets'!$B$11:$B$40, 0)), ""))</f>
        <v/>
      </c>
      <c r="L983" s="32"/>
      <c r="S983" s="7" t="str">
        <f t="shared" si="31"/>
        <v/>
      </c>
      <c r="U983" s="7" t="str">
        <f t="shared" si="32"/>
        <v/>
      </c>
      <c r="X983" s="79"/>
      <c r="Z983" s="7" t="str">
        <f>IF($D983="", "", COUNTIF('Categories &amp; Budgets'!$B$11:$B$40, $D983))</f>
        <v/>
      </c>
    </row>
    <row r="984" spans="1:26" x14ac:dyDescent="0.25">
      <c r="A984" s="32"/>
      <c r="B984" s="102"/>
      <c r="C984" s="103"/>
      <c r="D984" s="103"/>
      <c r="E984" s="103"/>
      <c r="F984" s="103"/>
      <c r="G984" s="104"/>
      <c r="H984" s="32"/>
      <c r="I984" s="27" t="str">
        <f>IF($D984="", "", IFERROR(INDEX('Categories &amp; Budgets'!$K$11:$K$40, MATCH($D984, 'Categories &amp; Budgets'!$B$11:$B$40, 0)), ""))</f>
        <v/>
      </c>
      <c r="J984" s="32"/>
      <c r="K984" s="30" t="str">
        <f>IF($D984="", "", IFERROR(INDEX('Categories &amp; Budgets'!$C$11:$C$40, MATCH($D984, 'Categories &amp; Budgets'!$B$11:$B$40, 0)), ""))</f>
        <v/>
      </c>
      <c r="L984" s="32"/>
      <c r="S984" s="7" t="str">
        <f t="shared" si="31"/>
        <v/>
      </c>
      <c r="U984" s="7" t="str">
        <f t="shared" si="32"/>
        <v/>
      </c>
      <c r="X984" s="79"/>
      <c r="Z984" s="7" t="str">
        <f>IF($D984="", "", COUNTIF('Categories &amp; Budgets'!$B$11:$B$40, $D984))</f>
        <v/>
      </c>
    </row>
    <row r="985" spans="1:26" x14ac:dyDescent="0.25">
      <c r="A985" s="32"/>
      <c r="B985" s="102"/>
      <c r="C985" s="103"/>
      <c r="D985" s="103"/>
      <c r="E985" s="103"/>
      <c r="F985" s="103"/>
      <c r="G985" s="104"/>
      <c r="H985" s="32"/>
      <c r="I985" s="27" t="str">
        <f>IF($D985="", "", IFERROR(INDEX('Categories &amp; Budgets'!$K$11:$K$40, MATCH($D985, 'Categories &amp; Budgets'!$B$11:$B$40, 0)), ""))</f>
        <v/>
      </c>
      <c r="J985" s="32"/>
      <c r="K985" s="30" t="str">
        <f>IF($D985="", "", IFERROR(INDEX('Categories &amp; Budgets'!$C$11:$C$40, MATCH($D985, 'Categories &amp; Budgets'!$B$11:$B$40, 0)), ""))</f>
        <v/>
      </c>
      <c r="L985" s="32"/>
      <c r="S985" s="7" t="str">
        <f t="shared" si="31"/>
        <v/>
      </c>
      <c r="U985" s="7" t="str">
        <f t="shared" si="32"/>
        <v/>
      </c>
      <c r="X985" s="79"/>
      <c r="Z985" s="7" t="str">
        <f>IF($D985="", "", COUNTIF('Categories &amp; Budgets'!$B$11:$B$40, $D985))</f>
        <v/>
      </c>
    </row>
    <row r="986" spans="1:26" x14ac:dyDescent="0.25">
      <c r="A986" s="32"/>
      <c r="B986" s="102"/>
      <c r="C986" s="103"/>
      <c r="D986" s="103"/>
      <c r="E986" s="103"/>
      <c r="F986" s="103"/>
      <c r="G986" s="104"/>
      <c r="H986" s="32"/>
      <c r="I986" s="27" t="str">
        <f>IF($D986="", "", IFERROR(INDEX('Categories &amp; Budgets'!$K$11:$K$40, MATCH($D986, 'Categories &amp; Budgets'!$B$11:$B$40, 0)), ""))</f>
        <v/>
      </c>
      <c r="J986" s="32"/>
      <c r="K986" s="30" t="str">
        <f>IF($D986="", "", IFERROR(INDEX('Categories &amp; Budgets'!$C$11:$C$40, MATCH($D986, 'Categories &amp; Budgets'!$B$11:$B$40, 0)), ""))</f>
        <v/>
      </c>
      <c r="L986" s="32"/>
      <c r="S986" s="7" t="str">
        <f t="shared" si="31"/>
        <v/>
      </c>
      <c r="U986" s="7" t="str">
        <f t="shared" si="32"/>
        <v/>
      </c>
      <c r="X986" s="79"/>
      <c r="Z986" s="7" t="str">
        <f>IF($D986="", "", COUNTIF('Categories &amp; Budgets'!$B$11:$B$40, $D986))</f>
        <v/>
      </c>
    </row>
    <row r="987" spans="1:26" x14ac:dyDescent="0.25">
      <c r="A987" s="32"/>
      <c r="B987" s="102"/>
      <c r="C987" s="103"/>
      <c r="D987" s="103"/>
      <c r="E987" s="103"/>
      <c r="F987" s="103"/>
      <c r="G987" s="104"/>
      <c r="H987" s="32"/>
      <c r="I987" s="27" t="str">
        <f>IF($D987="", "", IFERROR(INDEX('Categories &amp; Budgets'!$K$11:$K$40, MATCH($D987, 'Categories &amp; Budgets'!$B$11:$B$40, 0)), ""))</f>
        <v/>
      </c>
      <c r="J987" s="32"/>
      <c r="K987" s="30" t="str">
        <f>IF($D987="", "", IFERROR(INDEX('Categories &amp; Budgets'!$C$11:$C$40, MATCH($D987, 'Categories &amp; Budgets'!$B$11:$B$40, 0)), ""))</f>
        <v/>
      </c>
      <c r="L987" s="32"/>
      <c r="S987" s="7" t="str">
        <f t="shared" si="31"/>
        <v/>
      </c>
      <c r="U987" s="7" t="str">
        <f t="shared" si="32"/>
        <v/>
      </c>
      <c r="X987" s="79"/>
      <c r="Z987" s="7" t="str">
        <f>IF($D987="", "", COUNTIF('Categories &amp; Budgets'!$B$11:$B$40, $D987))</f>
        <v/>
      </c>
    </row>
    <row r="988" spans="1:26" x14ac:dyDescent="0.25">
      <c r="A988" s="32"/>
      <c r="B988" s="102"/>
      <c r="C988" s="103"/>
      <c r="D988" s="103"/>
      <c r="E988" s="103"/>
      <c r="F988" s="103"/>
      <c r="G988" s="104"/>
      <c r="H988" s="32"/>
      <c r="I988" s="27" t="str">
        <f>IF($D988="", "", IFERROR(INDEX('Categories &amp; Budgets'!$K$11:$K$40, MATCH($D988, 'Categories &amp; Budgets'!$B$11:$B$40, 0)), ""))</f>
        <v/>
      </c>
      <c r="J988" s="32"/>
      <c r="K988" s="30" t="str">
        <f>IF($D988="", "", IFERROR(INDEX('Categories &amp; Budgets'!$C$11:$C$40, MATCH($D988, 'Categories &amp; Budgets'!$B$11:$B$40, 0)), ""))</f>
        <v/>
      </c>
      <c r="L988" s="32"/>
      <c r="S988" s="7" t="str">
        <f t="shared" si="31"/>
        <v/>
      </c>
      <c r="U988" s="7" t="str">
        <f t="shared" si="32"/>
        <v/>
      </c>
      <c r="X988" s="79"/>
      <c r="Z988" s="7" t="str">
        <f>IF($D988="", "", COUNTIF('Categories &amp; Budgets'!$B$11:$B$40, $D988))</f>
        <v/>
      </c>
    </row>
    <row r="989" spans="1:26" x14ac:dyDescent="0.25">
      <c r="A989" s="32"/>
      <c r="B989" s="102"/>
      <c r="C989" s="103"/>
      <c r="D989" s="103"/>
      <c r="E989" s="103"/>
      <c r="F989" s="103"/>
      <c r="G989" s="104"/>
      <c r="H989" s="32"/>
      <c r="I989" s="27" t="str">
        <f>IF($D989="", "", IFERROR(INDEX('Categories &amp; Budgets'!$K$11:$K$40, MATCH($D989, 'Categories &amp; Budgets'!$B$11:$B$40, 0)), ""))</f>
        <v/>
      </c>
      <c r="J989" s="32"/>
      <c r="K989" s="30" t="str">
        <f>IF($D989="", "", IFERROR(INDEX('Categories &amp; Budgets'!$C$11:$C$40, MATCH($D989, 'Categories &amp; Budgets'!$B$11:$B$40, 0)), ""))</f>
        <v/>
      </c>
      <c r="L989" s="32"/>
      <c r="S989" s="7" t="str">
        <f t="shared" si="31"/>
        <v/>
      </c>
      <c r="U989" s="7" t="str">
        <f t="shared" si="32"/>
        <v/>
      </c>
      <c r="X989" s="79"/>
      <c r="Z989" s="7" t="str">
        <f>IF($D989="", "", COUNTIF('Categories &amp; Budgets'!$B$11:$B$40, $D989))</f>
        <v/>
      </c>
    </row>
    <row r="990" spans="1:26" x14ac:dyDescent="0.25">
      <c r="A990" s="32"/>
      <c r="B990" s="102"/>
      <c r="C990" s="103"/>
      <c r="D990" s="103"/>
      <c r="E990" s="103"/>
      <c r="F990" s="103"/>
      <c r="G990" s="104"/>
      <c r="H990" s="32"/>
      <c r="I990" s="27" t="str">
        <f>IF($D990="", "", IFERROR(INDEX('Categories &amp; Budgets'!$K$11:$K$40, MATCH($D990, 'Categories &amp; Budgets'!$B$11:$B$40, 0)), ""))</f>
        <v/>
      </c>
      <c r="J990" s="32"/>
      <c r="K990" s="30" t="str">
        <f>IF($D990="", "", IFERROR(INDEX('Categories &amp; Budgets'!$C$11:$C$40, MATCH($D990, 'Categories &amp; Budgets'!$B$11:$B$40, 0)), ""))</f>
        <v/>
      </c>
      <c r="L990" s="32"/>
      <c r="S990" s="7" t="str">
        <f t="shared" si="31"/>
        <v/>
      </c>
      <c r="U990" s="7" t="str">
        <f t="shared" si="32"/>
        <v/>
      </c>
      <c r="X990" s="79"/>
      <c r="Z990" s="7" t="str">
        <f>IF($D990="", "", COUNTIF('Categories &amp; Budgets'!$B$11:$B$40, $D990))</f>
        <v/>
      </c>
    </row>
    <row r="991" spans="1:26" x14ac:dyDescent="0.25">
      <c r="A991" s="32"/>
      <c r="B991" s="102"/>
      <c r="C991" s="103"/>
      <c r="D991" s="103"/>
      <c r="E991" s="103"/>
      <c r="F991" s="103"/>
      <c r="G991" s="104"/>
      <c r="H991" s="32"/>
      <c r="I991" s="27" t="str">
        <f>IF($D991="", "", IFERROR(INDEX('Categories &amp; Budgets'!$K$11:$K$40, MATCH($D991, 'Categories &amp; Budgets'!$B$11:$B$40, 0)), ""))</f>
        <v/>
      </c>
      <c r="J991" s="32"/>
      <c r="K991" s="30" t="str">
        <f>IF($D991="", "", IFERROR(INDEX('Categories &amp; Budgets'!$C$11:$C$40, MATCH($D991, 'Categories &amp; Budgets'!$B$11:$B$40, 0)), ""))</f>
        <v/>
      </c>
      <c r="L991" s="32"/>
      <c r="S991" s="7" t="str">
        <f t="shared" si="31"/>
        <v/>
      </c>
      <c r="U991" s="7" t="str">
        <f t="shared" si="32"/>
        <v/>
      </c>
      <c r="X991" s="79"/>
      <c r="Z991" s="7" t="str">
        <f>IF($D991="", "", COUNTIF('Categories &amp; Budgets'!$B$11:$B$40, $D991))</f>
        <v/>
      </c>
    </row>
    <row r="992" spans="1:26" x14ac:dyDescent="0.25">
      <c r="A992" s="32"/>
      <c r="B992" s="102"/>
      <c r="C992" s="103"/>
      <c r="D992" s="103"/>
      <c r="E992" s="103"/>
      <c r="F992" s="103"/>
      <c r="G992" s="104"/>
      <c r="H992" s="32"/>
      <c r="I992" s="27" t="str">
        <f>IF($D992="", "", IFERROR(INDEX('Categories &amp; Budgets'!$K$11:$K$40, MATCH($D992, 'Categories &amp; Budgets'!$B$11:$B$40, 0)), ""))</f>
        <v/>
      </c>
      <c r="J992" s="32"/>
      <c r="K992" s="30" t="str">
        <f>IF($D992="", "", IFERROR(INDEX('Categories &amp; Budgets'!$C$11:$C$40, MATCH($D992, 'Categories &amp; Budgets'!$B$11:$B$40, 0)), ""))</f>
        <v/>
      </c>
      <c r="L992" s="32"/>
      <c r="S992" s="7" t="str">
        <f t="shared" si="31"/>
        <v/>
      </c>
      <c r="U992" s="7" t="str">
        <f t="shared" si="32"/>
        <v/>
      </c>
      <c r="X992" s="79"/>
      <c r="Z992" s="7" t="str">
        <f>IF($D992="", "", COUNTIF('Categories &amp; Budgets'!$B$11:$B$40, $D992))</f>
        <v/>
      </c>
    </row>
    <row r="993" spans="1:26" x14ac:dyDescent="0.25">
      <c r="A993" s="32"/>
      <c r="B993" s="102"/>
      <c r="C993" s="103"/>
      <c r="D993" s="103"/>
      <c r="E993" s="103"/>
      <c r="F993" s="103"/>
      <c r="G993" s="104"/>
      <c r="H993" s="32"/>
      <c r="I993" s="27" t="str">
        <f>IF($D993="", "", IFERROR(INDEX('Categories &amp; Budgets'!$K$11:$K$40, MATCH($D993, 'Categories &amp; Budgets'!$B$11:$B$40, 0)), ""))</f>
        <v/>
      </c>
      <c r="J993" s="32"/>
      <c r="K993" s="30" t="str">
        <f>IF($D993="", "", IFERROR(INDEX('Categories &amp; Budgets'!$C$11:$C$40, MATCH($D993, 'Categories &amp; Budgets'!$B$11:$B$40, 0)), ""))</f>
        <v/>
      </c>
      <c r="L993" s="32"/>
      <c r="S993" s="7" t="str">
        <f t="shared" si="31"/>
        <v/>
      </c>
      <c r="U993" s="7" t="str">
        <f t="shared" si="32"/>
        <v/>
      </c>
      <c r="X993" s="79"/>
      <c r="Z993" s="7" t="str">
        <f>IF($D993="", "", COUNTIF('Categories &amp; Budgets'!$B$11:$B$40, $D993))</f>
        <v/>
      </c>
    </row>
    <row r="994" spans="1:26" x14ac:dyDescent="0.25">
      <c r="A994" s="32"/>
      <c r="B994" s="102"/>
      <c r="C994" s="103"/>
      <c r="D994" s="103"/>
      <c r="E994" s="103"/>
      <c r="F994" s="103"/>
      <c r="G994" s="104"/>
      <c r="H994" s="32"/>
      <c r="I994" s="27" t="str">
        <f>IF($D994="", "", IFERROR(INDEX('Categories &amp; Budgets'!$K$11:$K$40, MATCH($D994, 'Categories &amp; Budgets'!$B$11:$B$40, 0)), ""))</f>
        <v/>
      </c>
      <c r="J994" s="32"/>
      <c r="K994" s="30" t="str">
        <f>IF($D994="", "", IFERROR(INDEX('Categories &amp; Budgets'!$C$11:$C$40, MATCH($D994, 'Categories &amp; Budgets'!$B$11:$B$40, 0)), ""))</f>
        <v/>
      </c>
      <c r="L994" s="32"/>
      <c r="S994" s="7" t="str">
        <f t="shared" si="31"/>
        <v/>
      </c>
      <c r="U994" s="7" t="str">
        <f t="shared" si="32"/>
        <v/>
      </c>
      <c r="X994" s="79"/>
      <c r="Z994" s="7" t="str">
        <f>IF($D994="", "", COUNTIF('Categories &amp; Budgets'!$B$11:$B$40, $D994))</f>
        <v/>
      </c>
    </row>
    <row r="995" spans="1:26" x14ac:dyDescent="0.25">
      <c r="A995" s="32"/>
      <c r="B995" s="102"/>
      <c r="C995" s="103"/>
      <c r="D995" s="103"/>
      <c r="E995" s="103"/>
      <c r="F995" s="103"/>
      <c r="G995" s="104"/>
      <c r="H995" s="32"/>
      <c r="I995" s="27" t="str">
        <f>IF($D995="", "", IFERROR(INDEX('Categories &amp; Budgets'!$K$11:$K$40, MATCH($D995, 'Categories &amp; Budgets'!$B$11:$B$40, 0)), ""))</f>
        <v/>
      </c>
      <c r="J995" s="32"/>
      <c r="K995" s="30" t="str">
        <f>IF($D995="", "", IFERROR(INDEX('Categories &amp; Budgets'!$C$11:$C$40, MATCH($D995, 'Categories &amp; Budgets'!$B$11:$B$40, 0)), ""))</f>
        <v/>
      </c>
      <c r="L995" s="32"/>
      <c r="S995" s="7" t="str">
        <f t="shared" si="31"/>
        <v/>
      </c>
      <c r="U995" s="7" t="str">
        <f t="shared" si="32"/>
        <v/>
      </c>
      <c r="X995" s="79"/>
      <c r="Z995" s="7" t="str">
        <f>IF($D995="", "", COUNTIF('Categories &amp; Budgets'!$B$11:$B$40, $D995))</f>
        <v/>
      </c>
    </row>
    <row r="996" spans="1:26" x14ac:dyDescent="0.25">
      <c r="A996" s="32"/>
      <c r="B996" s="102"/>
      <c r="C996" s="103"/>
      <c r="D996" s="103"/>
      <c r="E996" s="103"/>
      <c r="F996" s="103"/>
      <c r="G996" s="104"/>
      <c r="H996" s="32"/>
      <c r="I996" s="27" t="str">
        <f>IF($D996="", "", IFERROR(INDEX('Categories &amp; Budgets'!$K$11:$K$40, MATCH($D996, 'Categories &amp; Budgets'!$B$11:$B$40, 0)), ""))</f>
        <v/>
      </c>
      <c r="J996" s="32"/>
      <c r="K996" s="30" t="str">
        <f>IF($D996="", "", IFERROR(INDEX('Categories &amp; Budgets'!$C$11:$C$40, MATCH($D996, 'Categories &amp; Budgets'!$B$11:$B$40, 0)), ""))</f>
        <v/>
      </c>
      <c r="L996" s="32"/>
      <c r="S996" s="7" t="str">
        <f t="shared" si="31"/>
        <v/>
      </c>
      <c r="U996" s="7" t="str">
        <f t="shared" si="32"/>
        <v/>
      </c>
      <c r="X996" s="79"/>
      <c r="Z996" s="7" t="str">
        <f>IF($D996="", "", COUNTIF('Categories &amp; Budgets'!$B$11:$B$40, $D996))</f>
        <v/>
      </c>
    </row>
    <row r="997" spans="1:26" x14ac:dyDescent="0.25">
      <c r="A997" s="32"/>
      <c r="B997" s="102"/>
      <c r="C997" s="103"/>
      <c r="D997" s="103"/>
      <c r="E997" s="103"/>
      <c r="F997" s="103"/>
      <c r="G997" s="104"/>
      <c r="H997" s="32"/>
      <c r="I997" s="27" t="str">
        <f>IF($D997="", "", IFERROR(INDEX('Categories &amp; Budgets'!$K$11:$K$40, MATCH($D997, 'Categories &amp; Budgets'!$B$11:$B$40, 0)), ""))</f>
        <v/>
      </c>
      <c r="J997" s="32"/>
      <c r="K997" s="30" t="str">
        <f>IF($D997="", "", IFERROR(INDEX('Categories &amp; Budgets'!$C$11:$C$40, MATCH($D997, 'Categories &amp; Budgets'!$B$11:$B$40, 0)), ""))</f>
        <v/>
      </c>
      <c r="L997" s="32"/>
      <c r="S997" s="7" t="str">
        <f t="shared" si="31"/>
        <v/>
      </c>
      <c r="U997" s="7" t="str">
        <f t="shared" si="32"/>
        <v/>
      </c>
      <c r="X997" s="79"/>
      <c r="Z997" s="7" t="str">
        <f>IF($D997="", "", COUNTIF('Categories &amp; Budgets'!$B$11:$B$40, $D997))</f>
        <v/>
      </c>
    </row>
    <row r="998" spans="1:26" x14ac:dyDescent="0.25">
      <c r="A998" s="32"/>
      <c r="B998" s="102"/>
      <c r="C998" s="103"/>
      <c r="D998" s="103"/>
      <c r="E998" s="103"/>
      <c r="F998" s="103"/>
      <c r="G998" s="104"/>
      <c r="H998" s="32"/>
      <c r="I998" s="27" t="str">
        <f>IF($D998="", "", IFERROR(INDEX('Categories &amp; Budgets'!$K$11:$K$40, MATCH($D998, 'Categories &amp; Budgets'!$B$11:$B$40, 0)), ""))</f>
        <v/>
      </c>
      <c r="J998" s="32"/>
      <c r="K998" s="30" t="str">
        <f>IF($D998="", "", IFERROR(INDEX('Categories &amp; Budgets'!$C$11:$C$40, MATCH($D998, 'Categories &amp; Budgets'!$B$11:$B$40, 0)), ""))</f>
        <v/>
      </c>
      <c r="L998" s="32"/>
      <c r="S998" s="7" t="str">
        <f t="shared" si="31"/>
        <v/>
      </c>
      <c r="U998" s="7" t="str">
        <f t="shared" si="32"/>
        <v/>
      </c>
      <c r="X998" s="79"/>
      <c r="Z998" s="7" t="str">
        <f>IF($D998="", "", COUNTIF('Categories &amp; Budgets'!$B$11:$B$40, $D998))</f>
        <v/>
      </c>
    </row>
    <row r="999" spans="1:26" x14ac:dyDescent="0.25">
      <c r="A999" s="32"/>
      <c r="B999" s="102"/>
      <c r="C999" s="103"/>
      <c r="D999" s="103"/>
      <c r="E999" s="103"/>
      <c r="F999" s="103"/>
      <c r="G999" s="104"/>
      <c r="H999" s="32"/>
      <c r="I999" s="27" t="str">
        <f>IF($D999="", "", IFERROR(INDEX('Categories &amp; Budgets'!$K$11:$K$40, MATCH($D999, 'Categories &amp; Budgets'!$B$11:$B$40, 0)), ""))</f>
        <v/>
      </c>
      <c r="J999" s="32"/>
      <c r="K999" s="30" t="str">
        <f>IF($D999="", "", IFERROR(INDEX('Categories &amp; Budgets'!$C$11:$C$40, MATCH($D999, 'Categories &amp; Budgets'!$B$11:$B$40, 0)), ""))</f>
        <v/>
      </c>
      <c r="L999" s="32"/>
      <c r="S999" s="7" t="str">
        <f t="shared" si="31"/>
        <v/>
      </c>
      <c r="U999" s="7" t="str">
        <f t="shared" si="32"/>
        <v/>
      </c>
      <c r="X999" s="79"/>
      <c r="Z999" s="7" t="str">
        <f>IF($D999="", "", COUNTIF('Categories &amp; Budgets'!$B$11:$B$40, $D999))</f>
        <v/>
      </c>
    </row>
    <row r="1000" spans="1:26" x14ac:dyDescent="0.25">
      <c r="A1000" s="32"/>
      <c r="B1000" s="102"/>
      <c r="C1000" s="103"/>
      <c r="D1000" s="103"/>
      <c r="E1000" s="103"/>
      <c r="F1000" s="103"/>
      <c r="G1000" s="104"/>
      <c r="H1000" s="32"/>
      <c r="I1000" s="27" t="str">
        <f>IF($D1000="", "", IFERROR(INDEX('Categories &amp; Budgets'!$K$11:$K$40, MATCH($D1000, 'Categories &amp; Budgets'!$B$11:$B$40, 0)), ""))</f>
        <v/>
      </c>
      <c r="J1000" s="32"/>
      <c r="K1000" s="30" t="str">
        <f>IF($D1000="", "", IFERROR(INDEX('Categories &amp; Budgets'!$C$11:$C$40, MATCH($D1000, 'Categories &amp; Budgets'!$B$11:$B$40, 0)), ""))</f>
        <v/>
      </c>
      <c r="L1000" s="32"/>
      <c r="S1000" s="7" t="str">
        <f t="shared" si="31"/>
        <v/>
      </c>
      <c r="U1000" s="7" t="str">
        <f t="shared" si="32"/>
        <v/>
      </c>
      <c r="X1000" s="79"/>
      <c r="Z1000" s="7" t="str">
        <f>IF($D1000="", "", COUNTIF('Categories &amp; Budgets'!$B$11:$B$40, $D1000))</f>
        <v/>
      </c>
    </row>
    <row r="1001" spans="1:26" x14ac:dyDescent="0.25">
      <c r="A1001" s="32"/>
      <c r="B1001" s="102"/>
      <c r="C1001" s="103"/>
      <c r="D1001" s="103"/>
      <c r="E1001" s="103"/>
      <c r="F1001" s="103"/>
      <c r="G1001" s="104"/>
      <c r="H1001" s="32"/>
      <c r="I1001" s="27" t="str">
        <f>IF($D1001="", "", IFERROR(INDEX('Categories &amp; Budgets'!$K$11:$K$40, MATCH($D1001, 'Categories &amp; Budgets'!$B$11:$B$40, 0)), ""))</f>
        <v/>
      </c>
      <c r="J1001" s="32"/>
      <c r="K1001" s="30" t="str">
        <f>IF($D1001="", "", IFERROR(INDEX('Categories &amp; Budgets'!$C$11:$C$40, MATCH($D1001, 'Categories &amp; Budgets'!$B$11:$B$40, 0)), ""))</f>
        <v/>
      </c>
      <c r="L1001" s="32"/>
      <c r="S1001" s="7" t="str">
        <f t="shared" si="31"/>
        <v/>
      </c>
      <c r="U1001" s="7" t="str">
        <f t="shared" si="32"/>
        <v/>
      </c>
      <c r="X1001" s="79"/>
      <c r="Z1001" s="7" t="str">
        <f>IF($D1001="", "", COUNTIF('Categories &amp; Budgets'!$B$11:$B$40, $D1001))</f>
        <v/>
      </c>
    </row>
    <row r="1002" spans="1:26" x14ac:dyDescent="0.25">
      <c r="A1002" s="32"/>
      <c r="B1002" s="102"/>
      <c r="C1002" s="103"/>
      <c r="D1002" s="103"/>
      <c r="E1002" s="103"/>
      <c r="F1002" s="103"/>
      <c r="G1002" s="104"/>
      <c r="H1002" s="32"/>
      <c r="I1002" s="27" t="str">
        <f>IF($D1002="", "", IFERROR(INDEX('Categories &amp; Budgets'!$K$11:$K$40, MATCH($D1002, 'Categories &amp; Budgets'!$B$11:$B$40, 0)), ""))</f>
        <v/>
      </c>
      <c r="J1002" s="32"/>
      <c r="K1002" s="30" t="str">
        <f>IF($D1002="", "", IFERROR(INDEX('Categories &amp; Budgets'!$C$11:$C$40, MATCH($D1002, 'Categories &amp; Budgets'!$B$11:$B$40, 0)), ""))</f>
        <v/>
      </c>
      <c r="L1002" s="32"/>
      <c r="S1002" s="7" t="str">
        <f t="shared" si="31"/>
        <v/>
      </c>
      <c r="U1002" s="7" t="str">
        <f t="shared" si="32"/>
        <v/>
      </c>
      <c r="X1002" s="79"/>
      <c r="Z1002" s="7" t="str">
        <f>IF($D1002="", "", COUNTIF('Categories &amp; Budgets'!$B$11:$B$40, $D1002))</f>
        <v/>
      </c>
    </row>
    <row r="1003" spans="1:26" x14ac:dyDescent="0.25">
      <c r="A1003" s="32"/>
      <c r="B1003" s="102"/>
      <c r="C1003" s="103"/>
      <c r="D1003" s="103"/>
      <c r="E1003" s="103"/>
      <c r="F1003" s="103"/>
      <c r="G1003" s="104"/>
      <c r="H1003" s="32"/>
      <c r="I1003" s="27" t="str">
        <f>IF($D1003="", "", IFERROR(INDEX('Categories &amp; Budgets'!$K$11:$K$40, MATCH($D1003, 'Categories &amp; Budgets'!$B$11:$B$40, 0)), ""))</f>
        <v/>
      </c>
      <c r="J1003" s="32"/>
      <c r="K1003" s="30" t="str">
        <f>IF($D1003="", "", IFERROR(INDEX('Categories &amp; Budgets'!$C$11:$C$40, MATCH($D1003, 'Categories &amp; Budgets'!$B$11:$B$40, 0)), ""))</f>
        <v/>
      </c>
      <c r="L1003" s="32"/>
      <c r="S1003" s="7" t="str">
        <f t="shared" si="31"/>
        <v/>
      </c>
      <c r="U1003" s="7" t="str">
        <f t="shared" si="32"/>
        <v/>
      </c>
      <c r="X1003" s="79"/>
      <c r="Z1003" s="7" t="str">
        <f>IF($D1003="", "", COUNTIF('Categories &amp; Budgets'!$B$11:$B$40, $D1003))</f>
        <v/>
      </c>
    </row>
    <row r="1004" spans="1:26" x14ac:dyDescent="0.25">
      <c r="A1004" s="32"/>
      <c r="B1004" s="102"/>
      <c r="C1004" s="103"/>
      <c r="D1004" s="103"/>
      <c r="E1004" s="103"/>
      <c r="F1004" s="103"/>
      <c r="G1004" s="104"/>
      <c r="H1004" s="32"/>
      <c r="I1004" s="27" t="str">
        <f>IF($D1004="", "", IFERROR(INDEX('Categories &amp; Budgets'!$K$11:$K$40, MATCH($D1004, 'Categories &amp; Budgets'!$B$11:$B$40, 0)), ""))</f>
        <v/>
      </c>
      <c r="J1004" s="32"/>
      <c r="K1004" s="30" t="str">
        <f>IF($D1004="", "", IFERROR(INDEX('Categories &amp; Budgets'!$C$11:$C$40, MATCH($D1004, 'Categories &amp; Budgets'!$B$11:$B$40, 0)), ""))</f>
        <v/>
      </c>
      <c r="L1004" s="32"/>
      <c r="S1004" s="7" t="str">
        <f t="shared" si="31"/>
        <v/>
      </c>
      <c r="U1004" s="7" t="str">
        <f t="shared" si="32"/>
        <v/>
      </c>
      <c r="X1004" s="79"/>
      <c r="Z1004" s="7" t="str">
        <f>IF($D1004="", "", COUNTIF('Categories &amp; Budgets'!$B$11:$B$40, $D1004))</f>
        <v/>
      </c>
    </row>
    <row r="1005" spans="1:26" x14ac:dyDescent="0.25">
      <c r="A1005" s="32"/>
      <c r="B1005" s="102"/>
      <c r="C1005" s="103"/>
      <c r="D1005" s="103"/>
      <c r="E1005" s="103"/>
      <c r="F1005" s="103"/>
      <c r="G1005" s="104"/>
      <c r="H1005" s="32"/>
      <c r="I1005" s="27" t="str">
        <f>IF($D1005="", "", IFERROR(INDEX('Categories &amp; Budgets'!$K$11:$K$40, MATCH($D1005, 'Categories &amp; Budgets'!$B$11:$B$40, 0)), ""))</f>
        <v/>
      </c>
      <c r="J1005" s="32"/>
      <c r="K1005" s="30" t="str">
        <f>IF($D1005="", "", IFERROR(INDEX('Categories &amp; Budgets'!$C$11:$C$40, MATCH($D1005, 'Categories &amp; Budgets'!$B$11:$B$40, 0)), ""))</f>
        <v/>
      </c>
      <c r="L1005" s="32"/>
      <c r="S1005" s="7" t="str">
        <f t="shared" si="31"/>
        <v/>
      </c>
      <c r="U1005" s="7" t="str">
        <f t="shared" si="32"/>
        <v/>
      </c>
      <c r="X1005" s="79"/>
      <c r="Z1005" s="7" t="str">
        <f>IF($D1005="", "", COUNTIF('Categories &amp; Budgets'!$B$11:$B$40, $D1005))</f>
        <v/>
      </c>
    </row>
    <row r="1006" spans="1:26" x14ac:dyDescent="0.25">
      <c r="A1006" s="32"/>
      <c r="B1006" s="102"/>
      <c r="C1006" s="103"/>
      <c r="D1006" s="103"/>
      <c r="E1006" s="103"/>
      <c r="F1006" s="103"/>
      <c r="G1006" s="104"/>
      <c r="H1006" s="32"/>
      <c r="I1006" s="27" t="str">
        <f>IF($D1006="", "", IFERROR(INDEX('Categories &amp; Budgets'!$K$11:$K$40, MATCH($D1006, 'Categories &amp; Budgets'!$B$11:$B$40, 0)), ""))</f>
        <v/>
      </c>
      <c r="J1006" s="32"/>
      <c r="K1006" s="30" t="str">
        <f>IF($D1006="", "", IFERROR(INDEX('Categories &amp; Budgets'!$C$11:$C$40, MATCH($D1006, 'Categories &amp; Budgets'!$B$11:$B$40, 0)), ""))</f>
        <v/>
      </c>
      <c r="L1006" s="32"/>
      <c r="S1006" s="7" t="str">
        <f t="shared" si="31"/>
        <v/>
      </c>
      <c r="U1006" s="7" t="str">
        <f t="shared" si="32"/>
        <v/>
      </c>
      <c r="X1006" s="79"/>
      <c r="Z1006" s="7" t="str">
        <f>IF($D1006="", "", COUNTIF('Categories &amp; Budgets'!$B$11:$B$40, $D1006))</f>
        <v/>
      </c>
    </row>
    <row r="1007" spans="1:26" x14ac:dyDescent="0.25">
      <c r="A1007" s="32"/>
      <c r="B1007" s="102"/>
      <c r="C1007" s="103"/>
      <c r="D1007" s="103"/>
      <c r="E1007" s="103"/>
      <c r="F1007" s="103"/>
      <c r="G1007" s="104"/>
      <c r="H1007" s="32"/>
      <c r="I1007" s="27" t="str">
        <f>IF($D1007="", "", IFERROR(INDEX('Categories &amp; Budgets'!$K$11:$K$40, MATCH($D1007, 'Categories &amp; Budgets'!$B$11:$B$40, 0)), ""))</f>
        <v/>
      </c>
      <c r="J1007" s="32"/>
      <c r="K1007" s="30" t="str">
        <f>IF($D1007="", "", IFERROR(INDEX('Categories &amp; Budgets'!$C$11:$C$40, MATCH($D1007, 'Categories &amp; Budgets'!$B$11:$B$40, 0)), ""))</f>
        <v/>
      </c>
      <c r="L1007" s="32"/>
      <c r="S1007" s="7" t="str">
        <f t="shared" si="31"/>
        <v/>
      </c>
      <c r="U1007" s="7" t="str">
        <f t="shared" si="32"/>
        <v/>
      </c>
      <c r="X1007" s="79"/>
      <c r="Z1007" s="7" t="str">
        <f>IF($D1007="", "", COUNTIF('Categories &amp; Budgets'!$B$11:$B$40, $D1007))</f>
        <v/>
      </c>
    </row>
    <row r="1008" spans="1:26" x14ac:dyDescent="0.25">
      <c r="A1008" s="32"/>
      <c r="B1008" s="102"/>
      <c r="C1008" s="103"/>
      <c r="D1008" s="103"/>
      <c r="E1008" s="103"/>
      <c r="F1008" s="103"/>
      <c r="G1008" s="104"/>
      <c r="H1008" s="32"/>
      <c r="I1008" s="27" t="str">
        <f>IF($D1008="", "", IFERROR(INDEX('Categories &amp; Budgets'!$K$11:$K$40, MATCH($D1008, 'Categories &amp; Budgets'!$B$11:$B$40, 0)), ""))</f>
        <v/>
      </c>
      <c r="J1008" s="32"/>
      <c r="K1008" s="30" t="str">
        <f>IF($D1008="", "", IFERROR(INDEX('Categories &amp; Budgets'!$C$11:$C$40, MATCH($D1008, 'Categories &amp; Budgets'!$B$11:$B$40, 0)), ""))</f>
        <v/>
      </c>
      <c r="L1008" s="32"/>
      <c r="S1008" s="7" t="str">
        <f t="shared" si="31"/>
        <v/>
      </c>
      <c r="U1008" s="7" t="str">
        <f t="shared" si="32"/>
        <v/>
      </c>
      <c r="X1008" s="79"/>
      <c r="Z1008" s="7" t="str">
        <f>IF($D1008="", "", COUNTIF('Categories &amp; Budgets'!$B$11:$B$40, $D1008))</f>
        <v/>
      </c>
    </row>
    <row r="1009" spans="1:26" x14ac:dyDescent="0.25">
      <c r="A1009" s="32"/>
      <c r="B1009" s="102"/>
      <c r="C1009" s="103"/>
      <c r="D1009" s="103"/>
      <c r="E1009" s="103"/>
      <c r="F1009" s="103"/>
      <c r="G1009" s="104"/>
      <c r="H1009" s="32"/>
      <c r="I1009" s="27" t="str">
        <f>IF($D1009="", "", IFERROR(INDEX('Categories &amp; Budgets'!$K$11:$K$40, MATCH($D1009, 'Categories &amp; Budgets'!$B$11:$B$40, 0)), ""))</f>
        <v/>
      </c>
      <c r="J1009" s="32"/>
      <c r="K1009" s="30" t="str">
        <f>IF($D1009="", "", IFERROR(INDEX('Categories &amp; Budgets'!$C$11:$C$40, MATCH($D1009, 'Categories &amp; Budgets'!$B$11:$B$40, 0)), ""))</f>
        <v/>
      </c>
      <c r="L1009" s="32"/>
      <c r="S1009" s="7" t="str">
        <f t="shared" si="31"/>
        <v/>
      </c>
      <c r="U1009" s="7" t="str">
        <f t="shared" si="32"/>
        <v/>
      </c>
      <c r="X1009" s="79"/>
      <c r="Z1009" s="7" t="str">
        <f>IF($D1009="", "", COUNTIF('Categories &amp; Budgets'!$B$11:$B$40, $D1009))</f>
        <v/>
      </c>
    </row>
    <row r="1010" spans="1:26" x14ac:dyDescent="0.25">
      <c r="A1010" s="32"/>
      <c r="B1010" s="105"/>
      <c r="C1010" s="106"/>
      <c r="D1010" s="106"/>
      <c r="E1010" s="106"/>
      <c r="F1010" s="106"/>
      <c r="G1010" s="107"/>
      <c r="H1010" s="32"/>
      <c r="I1010" s="28" t="str">
        <f>IF($D1010="", "", IFERROR(INDEX('Categories &amp; Budgets'!$K$11:$K$40, MATCH($D1010, 'Categories &amp; Budgets'!$B$11:$B$40, 0)), ""))</f>
        <v/>
      </c>
      <c r="J1010" s="32"/>
      <c r="K1010" s="31" t="str">
        <f>IF($D1010="", "", IFERROR(INDEX('Categories &amp; Budgets'!$C$11:$C$40, MATCH($D1010, 'Categories &amp; Budgets'!$B$11:$B$40, 0)), ""))</f>
        <v/>
      </c>
      <c r="L1010" s="32"/>
      <c r="S1010" s="8" t="str">
        <f t="shared" si="31"/>
        <v/>
      </c>
      <c r="U1010" s="8" t="str">
        <f t="shared" si="32"/>
        <v/>
      </c>
      <c r="X1010" s="79"/>
      <c r="Z1010" s="8" t="str">
        <f>IF($D1010="", "", COUNTIF('Categories &amp; Budgets'!$B$11:$B$40, $D1010))</f>
        <v/>
      </c>
    </row>
    <row r="1011" spans="1:26" x14ac:dyDescent="0.25">
      <c r="A1011" s="32"/>
      <c r="B1011" s="32"/>
      <c r="C1011" s="32"/>
      <c r="D1011" s="32"/>
      <c r="E1011" s="32"/>
      <c r="F1011" s="32"/>
      <c r="G1011" s="32"/>
      <c r="H1011" s="32"/>
      <c r="I1011" s="32"/>
      <c r="J1011" s="32"/>
      <c r="K1011" s="32"/>
      <c r="L1011" s="32"/>
    </row>
  </sheetData>
  <sheetProtection algorithmName="SHA-512" hashValue="A/QWyorfuVun7QWqD9jtjvNGAR8s+pLBfEOwurYXx7fx2wlIklInsr0Ne+GyfW5HqMU9K9TKz1k99sfJAcQD3A==" saltValue="V+a2HVjij7cZKLdoB4y9Mg==" spinCount="100000" sheet="1" objects="1" scenarios="1" sort="0" autoFilter="0"/>
  <autoFilter ref="B10:G18" xr:uid="{E0D448AD-31C9-4CB2-8AF0-56E0C7B89800}"/>
  <mergeCells count="2">
    <mergeCell ref="B2:C3"/>
    <mergeCell ref="B5:C7"/>
  </mergeCells>
  <conditionalFormatting sqref="I11:I1010">
    <cfRule type="expression" dxfId="41" priority="10">
      <formula>AND($I11=0, NOT($I11=""))</formula>
    </cfRule>
    <cfRule type="expression" dxfId="40" priority="11">
      <formula>$I11&lt;0</formula>
    </cfRule>
    <cfRule type="expression" dxfId="39" priority="12">
      <formula>AND($I11&gt;0, NOT($I11=""))</formula>
    </cfRule>
  </conditionalFormatting>
  <conditionalFormatting sqref="G3">
    <cfRule type="expression" dxfId="38" priority="6">
      <formula>G3=$Q$5</formula>
    </cfRule>
    <cfRule type="expression" dxfId="37" priority="7">
      <formula>G3=$Q$4</formula>
    </cfRule>
    <cfRule type="expression" dxfId="36" priority="8">
      <formula>G3=$Q$3</formula>
    </cfRule>
  </conditionalFormatting>
  <conditionalFormatting sqref="D8:E8">
    <cfRule type="expression" dxfId="35" priority="4">
      <formula>NOT($D$8="")</formula>
    </cfRule>
  </conditionalFormatting>
  <conditionalFormatting sqref="D11:D1010">
    <cfRule type="expression" dxfId="34" priority="5">
      <formula>$Z11=0</formula>
    </cfRule>
    <cfRule type="expression" dxfId="33" priority="9">
      <formula>AND($D11="", $S11="X")</formula>
    </cfRule>
  </conditionalFormatting>
  <dataValidations count="4">
    <dataValidation type="list" allowBlank="1" showInputMessage="1" showErrorMessage="1" sqref="D11:D1010" xr:uid="{6A2AED96-BC02-4B03-94BC-5135633E1950}">
      <formula1>$O$10:$O$40</formula1>
    </dataValidation>
    <dataValidation type="list" allowBlank="1" showInputMessage="1" showErrorMessage="1" sqref="F11:F1010" xr:uid="{8A1E486E-DD0E-4457-B711-9072FE5F2A02}">
      <formula1>$Q$10:$Q$230</formula1>
    </dataValidation>
    <dataValidation type="list" showInputMessage="1" showErrorMessage="1" sqref="G3" xr:uid="{123B0A56-BC91-4724-B654-C71BABDD5EBA}">
      <formula1>$Q$2:$Q$5</formula1>
    </dataValidation>
    <dataValidation type="list" errorStyle="information" allowBlank="1" showInputMessage="1" showErrorMessage="1" errorTitle="Check date" error="The date you have entered is not in the currect week. If that is correct, click OK to continue, otherwise select the right date." sqref="B11:B1010" xr:uid="{8291C4F5-B37F-45D0-913D-3EE18655A7C8}">
      <formula1>$X$10:$X$19</formula1>
    </dataValidation>
  </dataValidations>
  <pageMargins left="0.7" right="0.7" top="0.75" bottom="0.75" header="0.3" footer="0.3"/>
  <pageSetup paperSize="9" orientation="landscape"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1" id="{E968E6EE-8D78-4119-96DA-5C8032006115}">
            <xm:f>'Intro &amp; Setup'!$Z$9='Intro &amp; Setup'!$AX$15</xm:f>
            <x14:dxf>
              <numFmt numFmtId="167" formatCode="[$R-1C09]#,##0.00;[Red]\-[$R-1C09]#,##0.00"/>
            </x14:dxf>
          </x14:cfRule>
          <x14:cfRule type="expression" priority="2" id="{F3520441-6F00-4A4F-9BE3-56C19913BF60}">
            <xm:f>'Intro &amp; Setup'!$Z$9='Intro &amp; Setup'!$AX$14</xm:f>
            <x14:dxf>
              <numFmt numFmtId="166" formatCode="[$$-409]#,##0.00_ ;[Red]\-[$$-409]#,##0.00\ "/>
            </x14:dxf>
          </x14:cfRule>
          <x14:cfRule type="expression" priority="3" id="{A0099B6A-21A7-4500-ABC4-608338C33133}">
            <xm:f>'Intro &amp; Setup'!$Z$9='Intro &amp; Setup'!$AX$13</xm:f>
            <x14:dxf>
              <numFmt numFmtId="165" formatCode="[$€-2]\ #,##0.00;[Red]\-[$€-2]\ #,##0.00"/>
            </x14:dxf>
          </x14:cfRule>
          <xm:sqref>G11:G1010 I11:I1010 G7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BE291-E1ED-4392-BB15-0890EFABF280}">
  <sheetPr>
    <tabColor rgb="FFAC230C"/>
  </sheetPr>
  <dimension ref="A1:N231"/>
  <sheetViews>
    <sheetView zoomScaleNormal="100" workbookViewId="0">
      <pane ySplit="10" topLeftCell="A11" activePane="bottomLeft" state="frozen"/>
      <selection pane="bottomLeft" activeCell="B11" sqref="B11:B15"/>
    </sheetView>
  </sheetViews>
  <sheetFormatPr defaultColWidth="0" defaultRowHeight="15" zeroHeight="1" x14ac:dyDescent="0.25"/>
  <cols>
    <col min="1" max="1" width="2.85546875" style="1" customWidth="1"/>
    <col min="2" max="2" width="17.140625" style="1" customWidth="1"/>
    <col min="3" max="3" width="57.140625" style="1" customWidth="1"/>
    <col min="4" max="4" width="2.85546875" style="1" customWidth="1"/>
    <col min="5" max="5" width="17.140625" style="1" customWidth="1"/>
    <col min="6" max="6" width="2.85546875" style="1" customWidth="1"/>
    <col min="7" max="7" width="14.28515625" style="1" customWidth="1"/>
    <col min="8" max="8" width="2.85546875" style="1" customWidth="1"/>
    <col min="9" max="9" width="14.28515625" style="1" customWidth="1"/>
    <col min="10" max="10" width="2.85546875" style="1" customWidth="1"/>
    <col min="11" max="14" width="0" style="1" hidden="1" customWidth="1"/>
    <col min="15" max="16384" width="9.140625" style="1" hidden="1"/>
  </cols>
  <sheetData>
    <row r="1" spans="1:14" x14ac:dyDescent="0.25">
      <c r="A1" s="32"/>
      <c r="B1" s="32"/>
      <c r="C1" s="32"/>
      <c r="D1" s="32"/>
      <c r="E1" s="32"/>
      <c r="F1" s="32"/>
      <c r="G1" s="32"/>
      <c r="H1" s="32"/>
      <c r="I1" s="32"/>
      <c r="J1" s="32"/>
    </row>
    <row r="2" spans="1:14" x14ac:dyDescent="0.25">
      <c r="A2" s="32"/>
      <c r="B2" s="168" t="s">
        <v>26</v>
      </c>
      <c r="C2" s="169"/>
      <c r="D2" s="32"/>
      <c r="E2" s="32"/>
      <c r="F2" s="32"/>
      <c r="G2" s="32"/>
      <c r="H2" s="32"/>
      <c r="I2" s="32"/>
      <c r="J2" s="32"/>
    </row>
    <row r="3" spans="1:14" x14ac:dyDescent="0.25">
      <c r="A3" s="32"/>
      <c r="B3" s="170"/>
      <c r="C3" s="171"/>
      <c r="D3" s="32"/>
      <c r="E3" s="32"/>
      <c r="F3" s="32"/>
      <c r="G3" s="32"/>
      <c r="H3" s="32"/>
      <c r="I3" s="32"/>
      <c r="J3" s="32"/>
    </row>
    <row r="4" spans="1:14" x14ac:dyDescent="0.25">
      <c r="A4" s="32"/>
      <c r="B4" s="32"/>
      <c r="C4" s="32"/>
      <c r="D4" s="32"/>
      <c r="E4" s="32"/>
      <c r="F4" s="32"/>
      <c r="G4" s="32"/>
      <c r="H4" s="32"/>
      <c r="I4" s="32"/>
      <c r="J4" s="32"/>
    </row>
    <row r="5" spans="1:14" x14ac:dyDescent="0.25">
      <c r="A5" s="32"/>
      <c r="B5" s="181" t="s">
        <v>82</v>
      </c>
      <c r="C5" s="182"/>
      <c r="D5" s="32"/>
      <c r="E5" s="32"/>
      <c r="F5" s="32"/>
      <c r="G5" s="32"/>
      <c r="H5" s="32"/>
      <c r="I5" s="32"/>
      <c r="J5" s="32"/>
    </row>
    <row r="6" spans="1:14" x14ac:dyDescent="0.25">
      <c r="A6" s="32"/>
      <c r="B6" s="183"/>
      <c r="C6" s="184"/>
      <c r="D6" s="32"/>
      <c r="E6" s="172" t="s">
        <v>33</v>
      </c>
      <c r="F6" s="173"/>
      <c r="G6" s="173"/>
      <c r="H6" s="173"/>
      <c r="I6" s="174"/>
      <c r="J6" s="32"/>
    </row>
    <row r="7" spans="1:14" x14ac:dyDescent="0.25">
      <c r="A7" s="32"/>
      <c r="B7" s="185"/>
      <c r="C7" s="186"/>
      <c r="D7" s="32"/>
      <c r="E7" s="48">
        <f>SUM(E$11:E$230)</f>
        <v>0</v>
      </c>
      <c r="F7" s="32"/>
      <c r="G7" s="39">
        <f>SUM(G$11:G$230)</f>
        <v>0</v>
      </c>
      <c r="H7" s="32"/>
      <c r="I7" s="56">
        <f>SUM(I$11:I$230)</f>
        <v>0</v>
      </c>
      <c r="J7" s="32"/>
    </row>
    <row r="8" spans="1:14" x14ac:dyDescent="0.25">
      <c r="A8" s="32"/>
      <c r="B8" s="50" t="str">
        <f>IF($L$9=0, "", "Duplicates")</f>
        <v/>
      </c>
      <c r="C8" s="32"/>
      <c r="D8" s="32"/>
      <c r="E8" s="32"/>
      <c r="F8" s="32"/>
      <c r="G8" s="32"/>
      <c r="H8" s="32"/>
      <c r="I8" s="32"/>
      <c r="J8" s="32"/>
    </row>
    <row r="9" spans="1:14" x14ac:dyDescent="0.25">
      <c r="A9" s="32"/>
      <c r="B9" s="2" t="s">
        <v>20</v>
      </c>
      <c r="C9" s="3" t="s">
        <v>21</v>
      </c>
      <c r="D9" s="32"/>
      <c r="E9" s="4" t="s">
        <v>22</v>
      </c>
      <c r="F9" s="32"/>
      <c r="G9" s="4" t="s">
        <v>23</v>
      </c>
      <c r="H9" s="32"/>
      <c r="I9" s="4" t="s">
        <v>27</v>
      </c>
      <c r="J9" s="32"/>
      <c r="L9" s="39">
        <f>COUNTIF($L$11:$L$230, "X")</f>
        <v>0</v>
      </c>
    </row>
    <row r="10" spans="1:14" x14ac:dyDescent="0.25">
      <c r="A10" s="32"/>
      <c r="B10" s="15"/>
      <c r="C10" s="17"/>
      <c r="D10" s="32"/>
      <c r="E10" s="5"/>
      <c r="F10" s="32"/>
      <c r="G10" s="5"/>
      <c r="H10" s="32"/>
      <c r="I10" s="5"/>
      <c r="J10" s="32"/>
      <c r="L10" s="12" t="s">
        <v>34</v>
      </c>
      <c r="N10" s="12" t="s">
        <v>60</v>
      </c>
    </row>
    <row r="11" spans="1:14" x14ac:dyDescent="0.25">
      <c r="A11" s="32"/>
      <c r="B11" s="18"/>
      <c r="C11" s="34"/>
      <c r="D11" s="32"/>
      <c r="E11" s="26" t="str">
        <f>IF($B11="", "", SUMIF(Expenses!$F$11:$F$1010, $B11, Expenses!$G$11:$G$1010))</f>
        <v/>
      </c>
      <c r="F11" s="32"/>
      <c r="G11" s="6" t="str">
        <f>IF($B11="", "", COUNTIF(Expenses!$F$11:$F$1010, $B11))</f>
        <v/>
      </c>
      <c r="H11" s="32"/>
      <c r="I11" s="53" t="str">
        <f>IF($B11="", "", IFERROR(ROUND($E11/Expenses!$G$7, 2), ""))</f>
        <v/>
      </c>
      <c r="J11" s="32"/>
      <c r="L11" s="6" t="str">
        <f>IF($B11="", "", IF(COUNTIF($B$11:$B$230, $B11)&gt;1, "X", ""))</f>
        <v/>
      </c>
      <c r="N11" s="6" t="str">
        <f>IF($E11="", "", COUNTIF($E$11:$E$230, "&gt;"&amp;$E11)+1+COUNTIF($E$11:$E11, $E11)-1)</f>
        <v/>
      </c>
    </row>
    <row r="12" spans="1:14" x14ac:dyDescent="0.25">
      <c r="A12" s="32"/>
      <c r="B12" s="20"/>
      <c r="C12" s="35"/>
      <c r="D12" s="32"/>
      <c r="E12" s="27" t="str">
        <f>IF($B12="", "", SUMIF(Expenses!$F$11:$F$1010, $B12, Expenses!$G$11:$G$1010))</f>
        <v/>
      </c>
      <c r="F12" s="32"/>
      <c r="G12" s="7" t="str">
        <f>IF($B12="", "", COUNTIF(Expenses!$F$11:$F$1010, $B12))</f>
        <v/>
      </c>
      <c r="H12" s="32"/>
      <c r="I12" s="54" t="str">
        <f>IF($B12="", "", IFERROR(ROUND($E12/Expenses!$G$7, 2), ""))</f>
        <v/>
      </c>
      <c r="J12" s="32"/>
      <c r="L12" s="7" t="str">
        <f t="shared" ref="L12:L75" si="0">IF($B12="", "", IF(COUNTIF($B$11:$B$230, $B12)&gt;1, "X", ""))</f>
        <v/>
      </c>
      <c r="N12" s="7" t="str">
        <f>IF($E12="", "", COUNTIF($E$11:$E$230, "&gt;"&amp;$E12)+1+COUNTIF($E$11:$E12, $E12)-1)</f>
        <v/>
      </c>
    </row>
    <row r="13" spans="1:14" x14ac:dyDescent="0.25">
      <c r="A13" s="32"/>
      <c r="B13" s="20"/>
      <c r="C13" s="35"/>
      <c r="D13" s="32"/>
      <c r="E13" s="27" t="str">
        <f>IF($B13="", "", SUMIF(Expenses!$F$11:$F$1010, $B13, Expenses!$G$11:$G$1010))</f>
        <v/>
      </c>
      <c r="F13" s="32"/>
      <c r="G13" s="7" t="str">
        <f>IF($B13="", "", COUNTIF(Expenses!$F$11:$F$1010, $B13))</f>
        <v/>
      </c>
      <c r="H13" s="32"/>
      <c r="I13" s="54" t="str">
        <f>IF($B13="", "", IFERROR(ROUND($E13/Expenses!$G$7, 2), ""))</f>
        <v/>
      </c>
      <c r="J13" s="32"/>
      <c r="L13" s="7" t="str">
        <f t="shared" si="0"/>
        <v/>
      </c>
      <c r="N13" s="7" t="str">
        <f>IF($E13="", "", COUNTIF($E$11:$E$230, "&gt;"&amp;$E13)+1+COUNTIF($E$11:$E13, $E13)-1)</f>
        <v/>
      </c>
    </row>
    <row r="14" spans="1:14" x14ac:dyDescent="0.25">
      <c r="A14" s="32"/>
      <c r="B14" s="20"/>
      <c r="C14" s="35"/>
      <c r="D14" s="32"/>
      <c r="E14" s="27" t="str">
        <f>IF($B14="", "", SUMIF(Expenses!$F$11:$F$1010, $B14, Expenses!$G$11:$G$1010))</f>
        <v/>
      </c>
      <c r="F14" s="32"/>
      <c r="G14" s="7" t="str">
        <f>IF($B14="", "", COUNTIF(Expenses!$F$11:$F$1010, $B14))</f>
        <v/>
      </c>
      <c r="H14" s="32"/>
      <c r="I14" s="54" t="str">
        <f>IF($B14="", "", IFERROR(ROUND($E14/Expenses!$G$7, 2), ""))</f>
        <v/>
      </c>
      <c r="J14" s="32"/>
      <c r="L14" s="7" t="str">
        <f t="shared" si="0"/>
        <v/>
      </c>
      <c r="N14" s="7" t="str">
        <f>IF($E14="", "", COUNTIF($E$11:$E$230, "&gt;"&amp;$E14)+1+COUNTIF($E$11:$E14, $E14)-1)</f>
        <v/>
      </c>
    </row>
    <row r="15" spans="1:14" x14ac:dyDescent="0.25">
      <c r="A15" s="32"/>
      <c r="B15" s="20"/>
      <c r="C15" s="35"/>
      <c r="D15" s="32"/>
      <c r="E15" s="27" t="str">
        <f>IF($B15="", "", SUMIF(Expenses!$F$11:$F$1010, $B15, Expenses!$G$11:$G$1010))</f>
        <v/>
      </c>
      <c r="F15" s="32"/>
      <c r="G15" s="7" t="str">
        <f>IF($B15="", "", COUNTIF(Expenses!$F$11:$F$1010, $B15))</f>
        <v/>
      </c>
      <c r="H15" s="32"/>
      <c r="I15" s="54" t="str">
        <f>IF($B15="", "", IFERROR(ROUND($E15/Expenses!$G$7, 2), ""))</f>
        <v/>
      </c>
      <c r="J15" s="32"/>
      <c r="L15" s="7" t="str">
        <f t="shared" si="0"/>
        <v/>
      </c>
      <c r="N15" s="7" t="str">
        <f>IF($E15="", "", COUNTIF($E$11:$E$230, "&gt;"&amp;$E15)+1+COUNTIF($E$11:$E15, $E15)-1)</f>
        <v/>
      </c>
    </row>
    <row r="16" spans="1:14" x14ac:dyDescent="0.25">
      <c r="A16" s="32"/>
      <c r="B16" s="20"/>
      <c r="C16" s="35"/>
      <c r="D16" s="32"/>
      <c r="E16" s="27" t="str">
        <f>IF($B16="", "", SUMIF(Expenses!$F$11:$F$1010, $B16, Expenses!$G$11:$G$1010))</f>
        <v/>
      </c>
      <c r="F16" s="32"/>
      <c r="G16" s="7" t="str">
        <f>IF($B16="", "", COUNTIF(Expenses!$F$11:$F$1010, $B16))</f>
        <v/>
      </c>
      <c r="H16" s="32"/>
      <c r="I16" s="54" t="str">
        <f>IF($B16="", "", IFERROR(ROUND($E16/Expenses!$G$7, 2), ""))</f>
        <v/>
      </c>
      <c r="J16" s="32"/>
      <c r="L16" s="7" t="str">
        <f t="shared" si="0"/>
        <v/>
      </c>
      <c r="N16" s="7" t="str">
        <f>IF($E16="", "", COUNTIF($E$11:$E$230, "&gt;"&amp;$E16)+1+COUNTIF($E$11:$E16, $E16)-1)</f>
        <v/>
      </c>
    </row>
    <row r="17" spans="1:14" x14ac:dyDescent="0.25">
      <c r="A17" s="32"/>
      <c r="B17" s="20"/>
      <c r="C17" s="35"/>
      <c r="D17" s="32"/>
      <c r="E17" s="27" t="str">
        <f>IF($B17="", "", SUMIF(Expenses!$F$11:$F$1010, $B17, Expenses!$G$11:$G$1010))</f>
        <v/>
      </c>
      <c r="F17" s="32"/>
      <c r="G17" s="7" t="str">
        <f>IF($B17="", "", COUNTIF(Expenses!$F$11:$F$1010, $B17))</f>
        <v/>
      </c>
      <c r="H17" s="32"/>
      <c r="I17" s="54" t="str">
        <f>IF($B17="", "", IFERROR(ROUND($E17/Expenses!$G$7, 2), ""))</f>
        <v/>
      </c>
      <c r="J17" s="32"/>
      <c r="L17" s="7" t="str">
        <f t="shared" si="0"/>
        <v/>
      </c>
      <c r="N17" s="7" t="str">
        <f>IF($E17="", "", COUNTIF($E$11:$E$230, "&gt;"&amp;$E17)+1+COUNTIF($E$11:$E17, $E17)-1)</f>
        <v/>
      </c>
    </row>
    <row r="18" spans="1:14" x14ac:dyDescent="0.25">
      <c r="A18" s="32"/>
      <c r="B18" s="20"/>
      <c r="C18" s="35"/>
      <c r="D18" s="32"/>
      <c r="E18" s="27" t="str">
        <f>IF($B18="", "", SUMIF(Expenses!$F$11:$F$1010, $B18, Expenses!$G$11:$G$1010))</f>
        <v/>
      </c>
      <c r="F18" s="32"/>
      <c r="G18" s="7" t="str">
        <f>IF($B18="", "", COUNTIF(Expenses!$F$11:$F$1010, $B18))</f>
        <v/>
      </c>
      <c r="H18" s="32"/>
      <c r="I18" s="54" t="str">
        <f>IF($B18="", "", IFERROR(ROUND($E18/Expenses!$G$7, 2), ""))</f>
        <v/>
      </c>
      <c r="J18" s="32"/>
      <c r="L18" s="7" t="str">
        <f t="shared" si="0"/>
        <v/>
      </c>
      <c r="N18" s="7" t="str">
        <f>IF($E18="", "", COUNTIF($E$11:$E$230, "&gt;"&amp;$E18)+1+COUNTIF($E$11:$E18, $E18)-1)</f>
        <v/>
      </c>
    </row>
    <row r="19" spans="1:14" x14ac:dyDescent="0.25">
      <c r="A19" s="32"/>
      <c r="B19" s="20"/>
      <c r="C19" s="35"/>
      <c r="D19" s="32"/>
      <c r="E19" s="27" t="str">
        <f>IF($B19="", "", SUMIF(Expenses!$F$11:$F$1010, $B19, Expenses!$G$11:$G$1010))</f>
        <v/>
      </c>
      <c r="F19" s="32"/>
      <c r="G19" s="7" t="str">
        <f>IF($B19="", "", COUNTIF(Expenses!$F$11:$F$1010, $B19))</f>
        <v/>
      </c>
      <c r="H19" s="32"/>
      <c r="I19" s="54" t="str">
        <f>IF($B19="", "", IFERROR(ROUND($E19/Expenses!$G$7, 2), ""))</f>
        <v/>
      </c>
      <c r="J19" s="32"/>
      <c r="L19" s="7" t="str">
        <f t="shared" si="0"/>
        <v/>
      </c>
      <c r="N19" s="7" t="str">
        <f>IF($E19="", "", COUNTIF($E$11:$E$230, "&gt;"&amp;$E19)+1+COUNTIF($E$11:$E19, $E19)-1)</f>
        <v/>
      </c>
    </row>
    <row r="20" spans="1:14" x14ac:dyDescent="0.25">
      <c r="A20" s="32"/>
      <c r="B20" s="20"/>
      <c r="C20" s="35"/>
      <c r="D20" s="32"/>
      <c r="E20" s="27" t="str">
        <f>IF($B20="", "", SUMIF(Expenses!$F$11:$F$1010, $B20, Expenses!$G$11:$G$1010))</f>
        <v/>
      </c>
      <c r="F20" s="32"/>
      <c r="G20" s="7" t="str">
        <f>IF($B20="", "", COUNTIF(Expenses!$F$11:$F$1010, $B20))</f>
        <v/>
      </c>
      <c r="H20" s="32"/>
      <c r="I20" s="54" t="str">
        <f>IF($B20="", "", IFERROR(ROUND($E20/Expenses!$G$7, 2), ""))</f>
        <v/>
      </c>
      <c r="J20" s="32"/>
      <c r="L20" s="7" t="str">
        <f t="shared" si="0"/>
        <v/>
      </c>
      <c r="N20" s="7" t="str">
        <f>IF($E20="", "", COUNTIF($E$11:$E$230, "&gt;"&amp;$E20)+1+COUNTIF($E$11:$E20, $E20)-1)</f>
        <v/>
      </c>
    </row>
    <row r="21" spans="1:14" x14ac:dyDescent="0.25">
      <c r="A21" s="32"/>
      <c r="B21" s="20"/>
      <c r="C21" s="35"/>
      <c r="D21" s="32"/>
      <c r="E21" s="27" t="str">
        <f>IF($B21="", "", SUMIF(Expenses!$F$11:$F$1010, $B21, Expenses!$G$11:$G$1010))</f>
        <v/>
      </c>
      <c r="F21" s="32"/>
      <c r="G21" s="7" t="str">
        <f>IF($B21="", "", COUNTIF(Expenses!$F$11:$F$1010, $B21))</f>
        <v/>
      </c>
      <c r="H21" s="32"/>
      <c r="I21" s="54" t="str">
        <f>IF($B21="", "", IFERROR(ROUND($E21/Expenses!$G$7, 2), ""))</f>
        <v/>
      </c>
      <c r="J21" s="32"/>
      <c r="L21" s="7" t="str">
        <f t="shared" si="0"/>
        <v/>
      </c>
      <c r="N21" s="7" t="str">
        <f>IF($E21="", "", COUNTIF($E$11:$E$230, "&gt;"&amp;$E21)+1+COUNTIF($E$11:$E21, $E21)-1)</f>
        <v/>
      </c>
    </row>
    <row r="22" spans="1:14" x14ac:dyDescent="0.25">
      <c r="A22" s="32"/>
      <c r="B22" s="20"/>
      <c r="C22" s="35"/>
      <c r="D22" s="32"/>
      <c r="E22" s="27" t="str">
        <f>IF($B22="", "", SUMIF(Expenses!$F$11:$F$1010, $B22, Expenses!$G$11:$G$1010))</f>
        <v/>
      </c>
      <c r="F22" s="32"/>
      <c r="G22" s="7" t="str">
        <f>IF($B22="", "", COUNTIF(Expenses!$F$11:$F$1010, $B22))</f>
        <v/>
      </c>
      <c r="H22" s="32"/>
      <c r="I22" s="54" t="str">
        <f>IF($B22="", "", IFERROR(ROUND($E22/Expenses!$G$7, 2), ""))</f>
        <v/>
      </c>
      <c r="J22" s="32"/>
      <c r="L22" s="7" t="str">
        <f t="shared" si="0"/>
        <v/>
      </c>
      <c r="N22" s="7" t="str">
        <f>IF($E22="", "", COUNTIF($E$11:$E$230, "&gt;"&amp;$E22)+1+COUNTIF($E$11:$E22, $E22)-1)</f>
        <v/>
      </c>
    </row>
    <row r="23" spans="1:14" x14ac:dyDescent="0.25">
      <c r="A23" s="32"/>
      <c r="B23" s="20"/>
      <c r="C23" s="35"/>
      <c r="D23" s="32"/>
      <c r="E23" s="27" t="str">
        <f>IF($B23="", "", SUMIF(Expenses!$F$11:$F$1010, $B23, Expenses!$G$11:$G$1010))</f>
        <v/>
      </c>
      <c r="F23" s="32"/>
      <c r="G23" s="7" t="str">
        <f>IF($B23="", "", COUNTIF(Expenses!$F$11:$F$1010, $B23))</f>
        <v/>
      </c>
      <c r="H23" s="32"/>
      <c r="I23" s="54" t="str">
        <f>IF($B23="", "", IFERROR(ROUND($E23/Expenses!$G$7, 2), ""))</f>
        <v/>
      </c>
      <c r="J23" s="32"/>
      <c r="L23" s="7" t="str">
        <f t="shared" si="0"/>
        <v/>
      </c>
      <c r="N23" s="7" t="str">
        <f>IF($E23="", "", COUNTIF($E$11:$E$230, "&gt;"&amp;$E23)+1+COUNTIF($E$11:$E23, $E23)-1)</f>
        <v/>
      </c>
    </row>
    <row r="24" spans="1:14" x14ac:dyDescent="0.25">
      <c r="A24" s="32"/>
      <c r="B24" s="20"/>
      <c r="C24" s="35"/>
      <c r="D24" s="32"/>
      <c r="E24" s="27" t="str">
        <f>IF($B24="", "", SUMIF(Expenses!$F$11:$F$1010, $B24, Expenses!$G$11:$G$1010))</f>
        <v/>
      </c>
      <c r="F24" s="32"/>
      <c r="G24" s="7" t="str">
        <f>IF($B24="", "", COUNTIF(Expenses!$F$11:$F$1010, $B24))</f>
        <v/>
      </c>
      <c r="H24" s="32"/>
      <c r="I24" s="54" t="str">
        <f>IF($B24="", "", IFERROR(ROUND($E24/Expenses!$G$7, 2), ""))</f>
        <v/>
      </c>
      <c r="J24" s="32"/>
      <c r="L24" s="7" t="str">
        <f t="shared" si="0"/>
        <v/>
      </c>
      <c r="N24" s="7" t="str">
        <f>IF($E24="", "", COUNTIF($E$11:$E$230, "&gt;"&amp;$E24)+1+COUNTIF($E$11:$E24, $E24)-1)</f>
        <v/>
      </c>
    </row>
    <row r="25" spans="1:14" x14ac:dyDescent="0.25">
      <c r="A25" s="32"/>
      <c r="B25" s="20"/>
      <c r="C25" s="35"/>
      <c r="D25" s="32"/>
      <c r="E25" s="27" t="str">
        <f>IF($B25="", "", SUMIF(Expenses!$F$11:$F$1010, $B25, Expenses!$G$11:$G$1010))</f>
        <v/>
      </c>
      <c r="F25" s="32"/>
      <c r="G25" s="7" t="str">
        <f>IF($B25="", "", COUNTIF(Expenses!$F$11:$F$1010, $B25))</f>
        <v/>
      </c>
      <c r="H25" s="32"/>
      <c r="I25" s="54" t="str">
        <f>IF($B25="", "", IFERROR(ROUND($E25/Expenses!$G$7, 2), ""))</f>
        <v/>
      </c>
      <c r="J25" s="32"/>
      <c r="L25" s="7" t="str">
        <f t="shared" si="0"/>
        <v/>
      </c>
      <c r="N25" s="7" t="str">
        <f>IF($E25="", "", COUNTIF($E$11:$E$230, "&gt;"&amp;$E25)+1+COUNTIF($E$11:$E25, $E25)-1)</f>
        <v/>
      </c>
    </row>
    <row r="26" spans="1:14" x14ac:dyDescent="0.25">
      <c r="A26" s="32"/>
      <c r="B26" s="20"/>
      <c r="C26" s="35"/>
      <c r="D26" s="32"/>
      <c r="E26" s="27" t="str">
        <f>IF($B26="", "", SUMIF(Expenses!$F$11:$F$1010, $B26, Expenses!$G$11:$G$1010))</f>
        <v/>
      </c>
      <c r="F26" s="32"/>
      <c r="G26" s="7" t="str">
        <f>IF($B26="", "", COUNTIF(Expenses!$F$11:$F$1010, $B26))</f>
        <v/>
      </c>
      <c r="H26" s="32"/>
      <c r="I26" s="54" t="str">
        <f>IF($B26="", "", IFERROR(ROUND($E26/Expenses!$G$7, 2), ""))</f>
        <v/>
      </c>
      <c r="J26" s="32"/>
      <c r="L26" s="7" t="str">
        <f t="shared" si="0"/>
        <v/>
      </c>
      <c r="N26" s="7" t="str">
        <f>IF($E26="", "", COUNTIF($E$11:$E$230, "&gt;"&amp;$E26)+1+COUNTIF($E$11:$E26, $E26)-1)</f>
        <v/>
      </c>
    </row>
    <row r="27" spans="1:14" x14ac:dyDescent="0.25">
      <c r="A27" s="32"/>
      <c r="B27" s="20"/>
      <c r="C27" s="35"/>
      <c r="D27" s="32"/>
      <c r="E27" s="27" t="str">
        <f>IF($B27="", "", SUMIF(Expenses!$F$11:$F$1010, $B27, Expenses!$G$11:$G$1010))</f>
        <v/>
      </c>
      <c r="F27" s="32"/>
      <c r="G27" s="7" t="str">
        <f>IF($B27="", "", COUNTIF(Expenses!$F$11:$F$1010, $B27))</f>
        <v/>
      </c>
      <c r="H27" s="32"/>
      <c r="I27" s="54" t="str">
        <f>IF($B27="", "", IFERROR(ROUND($E27/Expenses!$G$7, 2), ""))</f>
        <v/>
      </c>
      <c r="J27" s="32"/>
      <c r="L27" s="7" t="str">
        <f t="shared" si="0"/>
        <v/>
      </c>
      <c r="N27" s="7" t="str">
        <f>IF($E27="", "", COUNTIF($E$11:$E$230, "&gt;"&amp;$E27)+1+COUNTIF($E$11:$E27, $E27)-1)</f>
        <v/>
      </c>
    </row>
    <row r="28" spans="1:14" x14ac:dyDescent="0.25">
      <c r="A28" s="32"/>
      <c r="B28" s="20"/>
      <c r="C28" s="35"/>
      <c r="D28" s="32"/>
      <c r="E28" s="27" t="str">
        <f>IF($B28="", "", SUMIF(Expenses!$F$11:$F$1010, $B28, Expenses!$G$11:$G$1010))</f>
        <v/>
      </c>
      <c r="F28" s="32"/>
      <c r="G28" s="7" t="str">
        <f>IF($B28="", "", COUNTIF(Expenses!$F$11:$F$1010, $B28))</f>
        <v/>
      </c>
      <c r="H28" s="32"/>
      <c r="I28" s="54" t="str">
        <f>IF($B28="", "", IFERROR(ROUND($E28/Expenses!$G$7, 2), ""))</f>
        <v/>
      </c>
      <c r="J28" s="32"/>
      <c r="L28" s="7" t="str">
        <f t="shared" si="0"/>
        <v/>
      </c>
      <c r="N28" s="7" t="str">
        <f>IF($E28="", "", COUNTIF($E$11:$E$230, "&gt;"&amp;$E28)+1+COUNTIF($E$11:$E28, $E28)-1)</f>
        <v/>
      </c>
    </row>
    <row r="29" spans="1:14" x14ac:dyDescent="0.25">
      <c r="A29" s="32"/>
      <c r="B29" s="20"/>
      <c r="C29" s="35"/>
      <c r="D29" s="32"/>
      <c r="E29" s="27" t="str">
        <f>IF($B29="", "", SUMIF(Expenses!$F$11:$F$1010, $B29, Expenses!$G$11:$G$1010))</f>
        <v/>
      </c>
      <c r="F29" s="32"/>
      <c r="G29" s="7" t="str">
        <f>IF($B29="", "", COUNTIF(Expenses!$F$11:$F$1010, $B29))</f>
        <v/>
      </c>
      <c r="H29" s="32"/>
      <c r="I29" s="54" t="str">
        <f>IF($B29="", "", IFERROR(ROUND($E29/Expenses!$G$7, 2), ""))</f>
        <v/>
      </c>
      <c r="J29" s="32"/>
      <c r="L29" s="7" t="str">
        <f t="shared" si="0"/>
        <v/>
      </c>
      <c r="N29" s="7" t="str">
        <f>IF($E29="", "", COUNTIF($E$11:$E$230, "&gt;"&amp;$E29)+1+COUNTIF($E$11:$E29, $E29)-1)</f>
        <v/>
      </c>
    </row>
    <row r="30" spans="1:14" x14ac:dyDescent="0.25">
      <c r="A30" s="32"/>
      <c r="B30" s="20"/>
      <c r="C30" s="35"/>
      <c r="D30" s="32"/>
      <c r="E30" s="27" t="str">
        <f>IF($B30="", "", SUMIF(Expenses!$F$11:$F$1010, $B30, Expenses!$G$11:$G$1010))</f>
        <v/>
      </c>
      <c r="F30" s="32"/>
      <c r="G30" s="7" t="str">
        <f>IF($B30="", "", COUNTIF(Expenses!$F$11:$F$1010, $B30))</f>
        <v/>
      </c>
      <c r="H30" s="32"/>
      <c r="I30" s="54" t="str">
        <f>IF($B30="", "", IFERROR(ROUND($E30/Expenses!$G$7, 2), ""))</f>
        <v/>
      </c>
      <c r="J30" s="32"/>
      <c r="L30" s="7" t="str">
        <f t="shared" si="0"/>
        <v/>
      </c>
      <c r="N30" s="7" t="str">
        <f>IF($E30="", "", COUNTIF($E$11:$E$230, "&gt;"&amp;$E30)+1+COUNTIF($E$11:$E30, $E30)-1)</f>
        <v/>
      </c>
    </row>
    <row r="31" spans="1:14" x14ac:dyDescent="0.25">
      <c r="A31" s="32"/>
      <c r="B31" s="20"/>
      <c r="C31" s="35"/>
      <c r="D31" s="32"/>
      <c r="E31" s="27" t="str">
        <f>IF($B31="", "", SUMIF(Expenses!$F$11:$F$1010, $B31, Expenses!$G$11:$G$1010))</f>
        <v/>
      </c>
      <c r="F31" s="32"/>
      <c r="G31" s="7" t="str">
        <f>IF($B31="", "", COUNTIF(Expenses!$F$11:$F$1010, $B31))</f>
        <v/>
      </c>
      <c r="H31" s="32"/>
      <c r="I31" s="54" t="str">
        <f>IF($B31="", "", IFERROR(ROUND($E31/Expenses!$G$7, 2), ""))</f>
        <v/>
      </c>
      <c r="J31" s="32"/>
      <c r="L31" s="7" t="str">
        <f t="shared" si="0"/>
        <v/>
      </c>
      <c r="N31" s="7" t="str">
        <f>IF($E31="", "", COUNTIF($E$11:$E$230, "&gt;"&amp;$E31)+1+COUNTIF($E$11:$E31, $E31)-1)</f>
        <v/>
      </c>
    </row>
    <row r="32" spans="1:14" x14ac:dyDescent="0.25">
      <c r="A32" s="32"/>
      <c r="B32" s="20"/>
      <c r="C32" s="35"/>
      <c r="D32" s="32"/>
      <c r="E32" s="27" t="str">
        <f>IF($B32="", "", SUMIF(Expenses!$F$11:$F$1010, $B32, Expenses!$G$11:$G$1010))</f>
        <v/>
      </c>
      <c r="F32" s="32"/>
      <c r="G32" s="7" t="str">
        <f>IF($B32="", "", COUNTIF(Expenses!$F$11:$F$1010, $B32))</f>
        <v/>
      </c>
      <c r="H32" s="32"/>
      <c r="I32" s="54" t="str">
        <f>IF($B32="", "", IFERROR(ROUND($E32/Expenses!$G$7, 2), ""))</f>
        <v/>
      </c>
      <c r="J32" s="32"/>
      <c r="L32" s="7" t="str">
        <f t="shared" si="0"/>
        <v/>
      </c>
      <c r="N32" s="7" t="str">
        <f>IF($E32="", "", COUNTIF($E$11:$E$230, "&gt;"&amp;$E32)+1+COUNTIF($E$11:$E32, $E32)-1)</f>
        <v/>
      </c>
    </row>
    <row r="33" spans="1:14" x14ac:dyDescent="0.25">
      <c r="A33" s="32"/>
      <c r="B33" s="20"/>
      <c r="C33" s="35"/>
      <c r="D33" s="32"/>
      <c r="E33" s="27" t="str">
        <f>IF($B33="", "", SUMIF(Expenses!$F$11:$F$1010, $B33, Expenses!$G$11:$G$1010))</f>
        <v/>
      </c>
      <c r="F33" s="32"/>
      <c r="G33" s="7" t="str">
        <f>IF($B33="", "", COUNTIF(Expenses!$F$11:$F$1010, $B33))</f>
        <v/>
      </c>
      <c r="H33" s="32"/>
      <c r="I33" s="54" t="str">
        <f>IF($B33="", "", IFERROR(ROUND($E33/Expenses!$G$7, 2), ""))</f>
        <v/>
      </c>
      <c r="J33" s="32"/>
      <c r="L33" s="7" t="str">
        <f t="shared" si="0"/>
        <v/>
      </c>
      <c r="N33" s="7" t="str">
        <f>IF($E33="", "", COUNTIF($E$11:$E$230, "&gt;"&amp;$E33)+1+COUNTIF($E$11:$E33, $E33)-1)</f>
        <v/>
      </c>
    </row>
    <row r="34" spans="1:14" x14ac:dyDescent="0.25">
      <c r="A34" s="32"/>
      <c r="B34" s="20"/>
      <c r="C34" s="35"/>
      <c r="D34" s="32"/>
      <c r="E34" s="27" t="str">
        <f>IF($B34="", "", SUMIF(Expenses!$F$11:$F$1010, $B34, Expenses!$G$11:$G$1010))</f>
        <v/>
      </c>
      <c r="F34" s="32"/>
      <c r="G34" s="7" t="str">
        <f>IF($B34="", "", COUNTIF(Expenses!$F$11:$F$1010, $B34))</f>
        <v/>
      </c>
      <c r="H34" s="32"/>
      <c r="I34" s="54" t="str">
        <f>IF($B34="", "", IFERROR(ROUND($E34/Expenses!$G$7, 2), ""))</f>
        <v/>
      </c>
      <c r="J34" s="32"/>
      <c r="L34" s="7" t="str">
        <f t="shared" si="0"/>
        <v/>
      </c>
      <c r="N34" s="7" t="str">
        <f>IF($E34="", "", COUNTIF($E$11:$E$230, "&gt;"&amp;$E34)+1+COUNTIF($E$11:$E34, $E34)-1)</f>
        <v/>
      </c>
    </row>
    <row r="35" spans="1:14" x14ac:dyDescent="0.25">
      <c r="A35" s="32"/>
      <c r="B35" s="20"/>
      <c r="C35" s="35"/>
      <c r="D35" s="32"/>
      <c r="E35" s="27" t="str">
        <f>IF($B35="", "", SUMIF(Expenses!$F$11:$F$1010, $B35, Expenses!$G$11:$G$1010))</f>
        <v/>
      </c>
      <c r="F35" s="32"/>
      <c r="G35" s="7" t="str">
        <f>IF($B35="", "", COUNTIF(Expenses!$F$11:$F$1010, $B35))</f>
        <v/>
      </c>
      <c r="H35" s="32"/>
      <c r="I35" s="54" t="str">
        <f>IF($B35="", "", IFERROR(ROUND($E35/Expenses!$G$7, 2), ""))</f>
        <v/>
      </c>
      <c r="J35" s="32"/>
      <c r="L35" s="7" t="str">
        <f t="shared" si="0"/>
        <v/>
      </c>
      <c r="N35" s="7" t="str">
        <f>IF($E35="", "", COUNTIF($E$11:$E$230, "&gt;"&amp;$E35)+1+COUNTIF($E$11:$E35, $E35)-1)</f>
        <v/>
      </c>
    </row>
    <row r="36" spans="1:14" x14ac:dyDescent="0.25">
      <c r="A36" s="32"/>
      <c r="B36" s="20"/>
      <c r="C36" s="35"/>
      <c r="D36" s="32"/>
      <c r="E36" s="27" t="str">
        <f>IF($B36="", "", SUMIF(Expenses!$F$11:$F$1010, $B36, Expenses!$G$11:$G$1010))</f>
        <v/>
      </c>
      <c r="F36" s="32"/>
      <c r="G36" s="7" t="str">
        <f>IF($B36="", "", COUNTIF(Expenses!$F$11:$F$1010, $B36))</f>
        <v/>
      </c>
      <c r="H36" s="32"/>
      <c r="I36" s="54" t="str">
        <f>IF($B36="", "", IFERROR(ROUND($E36/Expenses!$G$7, 2), ""))</f>
        <v/>
      </c>
      <c r="J36" s="32"/>
      <c r="L36" s="7" t="str">
        <f t="shared" si="0"/>
        <v/>
      </c>
      <c r="N36" s="7" t="str">
        <f>IF($E36="", "", COUNTIF($E$11:$E$230, "&gt;"&amp;$E36)+1+COUNTIF($E$11:$E36, $E36)-1)</f>
        <v/>
      </c>
    </row>
    <row r="37" spans="1:14" x14ac:dyDescent="0.25">
      <c r="A37" s="32"/>
      <c r="B37" s="20"/>
      <c r="C37" s="35"/>
      <c r="D37" s="32"/>
      <c r="E37" s="27" t="str">
        <f>IF($B37="", "", SUMIF(Expenses!$F$11:$F$1010, $B37, Expenses!$G$11:$G$1010))</f>
        <v/>
      </c>
      <c r="F37" s="32"/>
      <c r="G37" s="7" t="str">
        <f>IF($B37="", "", COUNTIF(Expenses!$F$11:$F$1010, $B37))</f>
        <v/>
      </c>
      <c r="H37" s="32"/>
      <c r="I37" s="54" t="str">
        <f>IF($B37="", "", IFERROR(ROUND($E37/Expenses!$G$7, 2), ""))</f>
        <v/>
      </c>
      <c r="J37" s="32"/>
      <c r="L37" s="7" t="str">
        <f t="shared" si="0"/>
        <v/>
      </c>
      <c r="N37" s="7" t="str">
        <f>IF($E37="", "", COUNTIF($E$11:$E$230, "&gt;"&amp;$E37)+1+COUNTIF($E$11:$E37, $E37)-1)</f>
        <v/>
      </c>
    </row>
    <row r="38" spans="1:14" x14ac:dyDescent="0.25">
      <c r="A38" s="32"/>
      <c r="B38" s="20"/>
      <c r="C38" s="35"/>
      <c r="D38" s="32"/>
      <c r="E38" s="27" t="str">
        <f>IF($B38="", "", SUMIF(Expenses!$F$11:$F$1010, $B38, Expenses!$G$11:$G$1010))</f>
        <v/>
      </c>
      <c r="F38" s="32"/>
      <c r="G38" s="7" t="str">
        <f>IF($B38="", "", COUNTIF(Expenses!$F$11:$F$1010, $B38))</f>
        <v/>
      </c>
      <c r="H38" s="32"/>
      <c r="I38" s="54" t="str">
        <f>IF($B38="", "", IFERROR(ROUND($E38/Expenses!$G$7, 2), ""))</f>
        <v/>
      </c>
      <c r="J38" s="32"/>
      <c r="L38" s="7" t="str">
        <f t="shared" si="0"/>
        <v/>
      </c>
      <c r="N38" s="7" t="str">
        <f>IF($E38="", "", COUNTIF($E$11:$E$230, "&gt;"&amp;$E38)+1+COUNTIF($E$11:$E38, $E38)-1)</f>
        <v/>
      </c>
    </row>
    <row r="39" spans="1:14" x14ac:dyDescent="0.25">
      <c r="A39" s="32"/>
      <c r="B39" s="20"/>
      <c r="C39" s="35"/>
      <c r="D39" s="32"/>
      <c r="E39" s="27" t="str">
        <f>IF($B39="", "", SUMIF(Expenses!$F$11:$F$1010, $B39, Expenses!$G$11:$G$1010))</f>
        <v/>
      </c>
      <c r="F39" s="32"/>
      <c r="G39" s="7" t="str">
        <f>IF($B39="", "", COUNTIF(Expenses!$F$11:$F$1010, $B39))</f>
        <v/>
      </c>
      <c r="H39" s="32"/>
      <c r="I39" s="54" t="str">
        <f>IF($B39="", "", IFERROR(ROUND($E39/Expenses!$G$7, 2), ""))</f>
        <v/>
      </c>
      <c r="J39" s="32"/>
      <c r="L39" s="7" t="str">
        <f t="shared" si="0"/>
        <v/>
      </c>
      <c r="N39" s="7" t="str">
        <f>IF($E39="", "", COUNTIF($E$11:$E$230, "&gt;"&amp;$E39)+1+COUNTIF($E$11:$E39, $E39)-1)</f>
        <v/>
      </c>
    </row>
    <row r="40" spans="1:14" x14ac:dyDescent="0.25">
      <c r="A40" s="32"/>
      <c r="B40" s="20"/>
      <c r="C40" s="35"/>
      <c r="D40" s="32"/>
      <c r="E40" s="27" t="str">
        <f>IF($B40="", "", SUMIF(Expenses!$F$11:$F$1010, $B40, Expenses!$G$11:$G$1010))</f>
        <v/>
      </c>
      <c r="F40" s="32"/>
      <c r="G40" s="7" t="str">
        <f>IF($B40="", "", COUNTIF(Expenses!$F$11:$F$1010, $B40))</f>
        <v/>
      </c>
      <c r="H40" s="32"/>
      <c r="I40" s="54" t="str">
        <f>IF($B40="", "", IFERROR(ROUND($E40/Expenses!$G$7, 2), ""))</f>
        <v/>
      </c>
      <c r="J40" s="32"/>
      <c r="L40" s="7" t="str">
        <f t="shared" si="0"/>
        <v/>
      </c>
      <c r="N40" s="7" t="str">
        <f>IF($E40="", "", COUNTIF($E$11:$E$230, "&gt;"&amp;$E40)+1+COUNTIF($E$11:$E40, $E40)-1)</f>
        <v/>
      </c>
    </row>
    <row r="41" spans="1:14" x14ac:dyDescent="0.25">
      <c r="A41" s="32"/>
      <c r="B41" s="20"/>
      <c r="C41" s="35"/>
      <c r="D41" s="32"/>
      <c r="E41" s="27" t="str">
        <f>IF($B41="", "", SUMIF(Expenses!$F$11:$F$1010, $B41, Expenses!$G$11:$G$1010))</f>
        <v/>
      </c>
      <c r="F41" s="32"/>
      <c r="G41" s="7" t="str">
        <f>IF($B41="", "", COUNTIF(Expenses!$F$11:$F$1010, $B41))</f>
        <v/>
      </c>
      <c r="H41" s="32"/>
      <c r="I41" s="54" t="str">
        <f>IF($B41="", "", IFERROR(ROUND($E41/Expenses!$G$7, 2), ""))</f>
        <v/>
      </c>
      <c r="J41" s="32"/>
      <c r="L41" s="7" t="str">
        <f t="shared" si="0"/>
        <v/>
      </c>
      <c r="N41" s="7" t="str">
        <f>IF($E41="", "", COUNTIF($E$11:$E$230, "&gt;"&amp;$E41)+1+COUNTIF($E$11:$E41, $E41)-1)</f>
        <v/>
      </c>
    </row>
    <row r="42" spans="1:14" x14ac:dyDescent="0.25">
      <c r="A42" s="32"/>
      <c r="B42" s="20"/>
      <c r="C42" s="35"/>
      <c r="D42" s="32"/>
      <c r="E42" s="27" t="str">
        <f>IF($B42="", "", SUMIF(Expenses!$F$11:$F$1010, $B42, Expenses!$G$11:$G$1010))</f>
        <v/>
      </c>
      <c r="F42" s="32"/>
      <c r="G42" s="7" t="str">
        <f>IF($B42="", "", COUNTIF(Expenses!$F$11:$F$1010, $B42))</f>
        <v/>
      </c>
      <c r="H42" s="32"/>
      <c r="I42" s="54" t="str">
        <f>IF($B42="", "", IFERROR(ROUND($E42/Expenses!$G$7, 2), ""))</f>
        <v/>
      </c>
      <c r="J42" s="32"/>
      <c r="L42" s="7" t="str">
        <f t="shared" si="0"/>
        <v/>
      </c>
      <c r="N42" s="7" t="str">
        <f>IF($E42="", "", COUNTIF($E$11:$E$230, "&gt;"&amp;$E42)+1+COUNTIF($E$11:$E42, $E42)-1)</f>
        <v/>
      </c>
    </row>
    <row r="43" spans="1:14" x14ac:dyDescent="0.25">
      <c r="A43" s="32"/>
      <c r="B43" s="20"/>
      <c r="C43" s="35"/>
      <c r="D43" s="32"/>
      <c r="E43" s="27" t="str">
        <f>IF($B43="", "", SUMIF(Expenses!$F$11:$F$1010, $B43, Expenses!$G$11:$G$1010))</f>
        <v/>
      </c>
      <c r="F43" s="32"/>
      <c r="G43" s="7" t="str">
        <f>IF($B43="", "", COUNTIF(Expenses!$F$11:$F$1010, $B43))</f>
        <v/>
      </c>
      <c r="H43" s="32"/>
      <c r="I43" s="54" t="str">
        <f>IF($B43="", "", IFERROR(ROUND($E43/Expenses!$G$7, 2), ""))</f>
        <v/>
      </c>
      <c r="J43" s="32"/>
      <c r="L43" s="7" t="str">
        <f t="shared" si="0"/>
        <v/>
      </c>
      <c r="N43" s="7" t="str">
        <f>IF($E43="", "", COUNTIF($E$11:$E$230, "&gt;"&amp;$E43)+1+COUNTIF($E$11:$E43, $E43)-1)</f>
        <v/>
      </c>
    </row>
    <row r="44" spans="1:14" x14ac:dyDescent="0.25">
      <c r="A44" s="32"/>
      <c r="B44" s="20"/>
      <c r="C44" s="35"/>
      <c r="D44" s="32"/>
      <c r="E44" s="27" t="str">
        <f>IF($B44="", "", SUMIF(Expenses!$F$11:$F$1010, $B44, Expenses!$G$11:$G$1010))</f>
        <v/>
      </c>
      <c r="F44" s="32"/>
      <c r="G44" s="7" t="str">
        <f>IF($B44="", "", COUNTIF(Expenses!$F$11:$F$1010, $B44))</f>
        <v/>
      </c>
      <c r="H44" s="32"/>
      <c r="I44" s="54" t="str">
        <f>IF($B44="", "", IFERROR(ROUND($E44/Expenses!$G$7, 2), ""))</f>
        <v/>
      </c>
      <c r="J44" s="32"/>
      <c r="L44" s="7" t="str">
        <f t="shared" si="0"/>
        <v/>
      </c>
      <c r="N44" s="7" t="str">
        <f>IF($E44="", "", COUNTIF($E$11:$E$230, "&gt;"&amp;$E44)+1+COUNTIF($E$11:$E44, $E44)-1)</f>
        <v/>
      </c>
    </row>
    <row r="45" spans="1:14" x14ac:dyDescent="0.25">
      <c r="A45" s="32"/>
      <c r="B45" s="20"/>
      <c r="C45" s="35"/>
      <c r="D45" s="32"/>
      <c r="E45" s="27" t="str">
        <f>IF($B45="", "", SUMIF(Expenses!$F$11:$F$1010, $B45, Expenses!$G$11:$G$1010))</f>
        <v/>
      </c>
      <c r="F45" s="32"/>
      <c r="G45" s="7" t="str">
        <f>IF($B45="", "", COUNTIF(Expenses!$F$11:$F$1010, $B45))</f>
        <v/>
      </c>
      <c r="H45" s="32"/>
      <c r="I45" s="54" t="str">
        <f>IF($B45="", "", IFERROR(ROUND($E45/Expenses!$G$7, 2), ""))</f>
        <v/>
      </c>
      <c r="J45" s="32"/>
      <c r="L45" s="7" t="str">
        <f t="shared" si="0"/>
        <v/>
      </c>
      <c r="N45" s="7" t="str">
        <f>IF($E45="", "", COUNTIF($E$11:$E$230, "&gt;"&amp;$E45)+1+COUNTIF($E$11:$E45, $E45)-1)</f>
        <v/>
      </c>
    </row>
    <row r="46" spans="1:14" x14ac:dyDescent="0.25">
      <c r="A46" s="32"/>
      <c r="B46" s="20"/>
      <c r="C46" s="35"/>
      <c r="D46" s="32"/>
      <c r="E46" s="27" t="str">
        <f>IF($B46="", "", SUMIF(Expenses!$F$11:$F$1010, $B46, Expenses!$G$11:$G$1010))</f>
        <v/>
      </c>
      <c r="F46" s="32"/>
      <c r="G46" s="7" t="str">
        <f>IF($B46="", "", COUNTIF(Expenses!$F$11:$F$1010, $B46))</f>
        <v/>
      </c>
      <c r="H46" s="32"/>
      <c r="I46" s="54" t="str">
        <f>IF($B46="", "", IFERROR(ROUND($E46/Expenses!$G$7, 2), ""))</f>
        <v/>
      </c>
      <c r="J46" s="32"/>
      <c r="L46" s="7" t="str">
        <f t="shared" si="0"/>
        <v/>
      </c>
      <c r="N46" s="7" t="str">
        <f>IF($E46="", "", COUNTIF($E$11:$E$230, "&gt;"&amp;$E46)+1+COUNTIF($E$11:$E46, $E46)-1)</f>
        <v/>
      </c>
    </row>
    <row r="47" spans="1:14" x14ac:dyDescent="0.25">
      <c r="A47" s="32"/>
      <c r="B47" s="20"/>
      <c r="C47" s="35"/>
      <c r="D47" s="32"/>
      <c r="E47" s="27" t="str">
        <f>IF($B47="", "", SUMIF(Expenses!$F$11:$F$1010, $B47, Expenses!$G$11:$G$1010))</f>
        <v/>
      </c>
      <c r="F47" s="32"/>
      <c r="G47" s="7" t="str">
        <f>IF($B47="", "", COUNTIF(Expenses!$F$11:$F$1010, $B47))</f>
        <v/>
      </c>
      <c r="H47" s="32"/>
      <c r="I47" s="54" t="str">
        <f>IF($B47="", "", IFERROR(ROUND($E47/Expenses!$G$7, 2), ""))</f>
        <v/>
      </c>
      <c r="J47" s="32"/>
      <c r="L47" s="7" t="str">
        <f t="shared" si="0"/>
        <v/>
      </c>
      <c r="N47" s="7" t="str">
        <f>IF($E47="", "", COUNTIF($E$11:$E$230, "&gt;"&amp;$E47)+1+COUNTIF($E$11:$E47, $E47)-1)</f>
        <v/>
      </c>
    </row>
    <row r="48" spans="1:14" x14ac:dyDescent="0.25">
      <c r="A48" s="32"/>
      <c r="B48" s="20"/>
      <c r="C48" s="35"/>
      <c r="D48" s="32"/>
      <c r="E48" s="27" t="str">
        <f>IF($B48="", "", SUMIF(Expenses!$F$11:$F$1010, $B48, Expenses!$G$11:$G$1010))</f>
        <v/>
      </c>
      <c r="F48" s="32"/>
      <c r="G48" s="7" t="str">
        <f>IF($B48="", "", COUNTIF(Expenses!$F$11:$F$1010, $B48))</f>
        <v/>
      </c>
      <c r="H48" s="32"/>
      <c r="I48" s="54" t="str">
        <f>IF($B48="", "", IFERROR(ROUND($E48/Expenses!$G$7, 2), ""))</f>
        <v/>
      </c>
      <c r="J48" s="32"/>
      <c r="L48" s="7" t="str">
        <f t="shared" si="0"/>
        <v/>
      </c>
      <c r="N48" s="7" t="str">
        <f>IF($E48="", "", COUNTIF($E$11:$E$230, "&gt;"&amp;$E48)+1+COUNTIF($E$11:$E48, $E48)-1)</f>
        <v/>
      </c>
    </row>
    <row r="49" spans="1:14" x14ac:dyDescent="0.25">
      <c r="A49" s="32"/>
      <c r="B49" s="20"/>
      <c r="C49" s="35"/>
      <c r="D49" s="32"/>
      <c r="E49" s="27" t="str">
        <f>IF($B49="", "", SUMIF(Expenses!$F$11:$F$1010, $B49, Expenses!$G$11:$G$1010))</f>
        <v/>
      </c>
      <c r="F49" s="32"/>
      <c r="G49" s="7" t="str">
        <f>IF($B49="", "", COUNTIF(Expenses!$F$11:$F$1010, $B49))</f>
        <v/>
      </c>
      <c r="H49" s="32"/>
      <c r="I49" s="54" t="str">
        <f>IF($B49="", "", IFERROR(ROUND($E49/Expenses!$G$7, 2), ""))</f>
        <v/>
      </c>
      <c r="J49" s="32"/>
      <c r="L49" s="7" t="str">
        <f t="shared" si="0"/>
        <v/>
      </c>
      <c r="N49" s="7" t="str">
        <f>IF($E49="", "", COUNTIF($E$11:$E$230, "&gt;"&amp;$E49)+1+COUNTIF($E$11:$E49, $E49)-1)</f>
        <v/>
      </c>
    </row>
    <row r="50" spans="1:14" x14ac:dyDescent="0.25">
      <c r="A50" s="32"/>
      <c r="B50" s="20"/>
      <c r="C50" s="35"/>
      <c r="D50" s="32"/>
      <c r="E50" s="27" t="str">
        <f>IF($B50="", "", SUMIF(Expenses!$F$11:$F$1010, $B50, Expenses!$G$11:$G$1010))</f>
        <v/>
      </c>
      <c r="F50" s="32"/>
      <c r="G50" s="7" t="str">
        <f>IF($B50="", "", COUNTIF(Expenses!$F$11:$F$1010, $B50))</f>
        <v/>
      </c>
      <c r="H50" s="32"/>
      <c r="I50" s="54" t="str">
        <f>IF($B50="", "", IFERROR(ROUND($E50/Expenses!$G$7, 2), ""))</f>
        <v/>
      </c>
      <c r="J50" s="32"/>
      <c r="L50" s="7" t="str">
        <f t="shared" si="0"/>
        <v/>
      </c>
      <c r="N50" s="7" t="str">
        <f>IF($E50="", "", COUNTIF($E$11:$E$230, "&gt;"&amp;$E50)+1+COUNTIF($E$11:$E50, $E50)-1)</f>
        <v/>
      </c>
    </row>
    <row r="51" spans="1:14" x14ac:dyDescent="0.25">
      <c r="A51" s="32"/>
      <c r="B51" s="20"/>
      <c r="C51" s="35"/>
      <c r="D51" s="32"/>
      <c r="E51" s="27" t="str">
        <f>IF($B51="", "", SUMIF(Expenses!$F$11:$F$1010, $B51, Expenses!$G$11:$G$1010))</f>
        <v/>
      </c>
      <c r="F51" s="32"/>
      <c r="G51" s="7" t="str">
        <f>IF($B51="", "", COUNTIF(Expenses!$F$11:$F$1010, $B51))</f>
        <v/>
      </c>
      <c r="H51" s="32"/>
      <c r="I51" s="54" t="str">
        <f>IF($B51="", "", IFERROR(ROUND($E51/Expenses!$G$7, 2), ""))</f>
        <v/>
      </c>
      <c r="J51" s="32"/>
      <c r="L51" s="7" t="str">
        <f t="shared" si="0"/>
        <v/>
      </c>
      <c r="N51" s="7" t="str">
        <f>IF($E51="", "", COUNTIF($E$11:$E$230, "&gt;"&amp;$E51)+1+COUNTIF($E$11:$E51, $E51)-1)</f>
        <v/>
      </c>
    </row>
    <row r="52" spans="1:14" x14ac:dyDescent="0.25">
      <c r="A52" s="32"/>
      <c r="B52" s="20"/>
      <c r="C52" s="35"/>
      <c r="D52" s="32"/>
      <c r="E52" s="27" t="str">
        <f>IF($B52="", "", SUMIF(Expenses!$F$11:$F$1010, $B52, Expenses!$G$11:$G$1010))</f>
        <v/>
      </c>
      <c r="F52" s="32"/>
      <c r="G52" s="7" t="str">
        <f>IF($B52="", "", COUNTIF(Expenses!$F$11:$F$1010, $B52))</f>
        <v/>
      </c>
      <c r="H52" s="32"/>
      <c r="I52" s="54" t="str">
        <f>IF($B52="", "", IFERROR(ROUND($E52/Expenses!$G$7, 2), ""))</f>
        <v/>
      </c>
      <c r="J52" s="32"/>
      <c r="L52" s="7" t="str">
        <f t="shared" si="0"/>
        <v/>
      </c>
      <c r="N52" s="7" t="str">
        <f>IF($E52="", "", COUNTIF($E$11:$E$230, "&gt;"&amp;$E52)+1+COUNTIF($E$11:$E52, $E52)-1)</f>
        <v/>
      </c>
    </row>
    <row r="53" spans="1:14" x14ac:dyDescent="0.25">
      <c r="A53" s="32"/>
      <c r="B53" s="20"/>
      <c r="C53" s="35"/>
      <c r="D53" s="32"/>
      <c r="E53" s="27" t="str">
        <f>IF($B53="", "", SUMIF(Expenses!$F$11:$F$1010, $B53, Expenses!$G$11:$G$1010))</f>
        <v/>
      </c>
      <c r="F53" s="32"/>
      <c r="G53" s="7" t="str">
        <f>IF($B53="", "", COUNTIF(Expenses!$F$11:$F$1010, $B53))</f>
        <v/>
      </c>
      <c r="H53" s="32"/>
      <c r="I53" s="54" t="str">
        <f>IF($B53="", "", IFERROR(ROUND($E53/Expenses!$G$7, 2), ""))</f>
        <v/>
      </c>
      <c r="J53" s="32"/>
      <c r="L53" s="7" t="str">
        <f t="shared" si="0"/>
        <v/>
      </c>
      <c r="N53" s="7" t="str">
        <f>IF($E53="", "", COUNTIF($E$11:$E$230, "&gt;"&amp;$E53)+1+COUNTIF($E$11:$E53, $E53)-1)</f>
        <v/>
      </c>
    </row>
    <row r="54" spans="1:14" x14ac:dyDescent="0.25">
      <c r="A54" s="32"/>
      <c r="B54" s="20"/>
      <c r="C54" s="35"/>
      <c r="D54" s="32"/>
      <c r="E54" s="27" t="str">
        <f>IF($B54="", "", SUMIF(Expenses!$F$11:$F$1010, $B54, Expenses!$G$11:$G$1010))</f>
        <v/>
      </c>
      <c r="F54" s="32"/>
      <c r="G54" s="7" t="str">
        <f>IF($B54="", "", COUNTIF(Expenses!$F$11:$F$1010, $B54))</f>
        <v/>
      </c>
      <c r="H54" s="32"/>
      <c r="I54" s="54" t="str">
        <f>IF($B54="", "", IFERROR(ROUND($E54/Expenses!$G$7, 2), ""))</f>
        <v/>
      </c>
      <c r="J54" s="32"/>
      <c r="L54" s="7" t="str">
        <f t="shared" si="0"/>
        <v/>
      </c>
      <c r="N54" s="7" t="str">
        <f>IF($E54="", "", COUNTIF($E$11:$E$230, "&gt;"&amp;$E54)+1+COUNTIF($E$11:$E54, $E54)-1)</f>
        <v/>
      </c>
    </row>
    <row r="55" spans="1:14" x14ac:dyDescent="0.25">
      <c r="A55" s="32"/>
      <c r="B55" s="20"/>
      <c r="C55" s="35"/>
      <c r="D55" s="32"/>
      <c r="E55" s="27" t="str">
        <f>IF($B55="", "", SUMIF(Expenses!$F$11:$F$1010, $B55, Expenses!$G$11:$G$1010))</f>
        <v/>
      </c>
      <c r="F55" s="32"/>
      <c r="G55" s="7" t="str">
        <f>IF($B55="", "", COUNTIF(Expenses!$F$11:$F$1010, $B55))</f>
        <v/>
      </c>
      <c r="H55" s="32"/>
      <c r="I55" s="54" t="str">
        <f>IF($B55="", "", IFERROR(ROUND($E55/Expenses!$G$7, 2), ""))</f>
        <v/>
      </c>
      <c r="J55" s="32"/>
      <c r="L55" s="7" t="str">
        <f t="shared" si="0"/>
        <v/>
      </c>
      <c r="N55" s="7" t="str">
        <f>IF($E55="", "", COUNTIF($E$11:$E$230, "&gt;"&amp;$E55)+1+COUNTIF($E$11:$E55, $E55)-1)</f>
        <v/>
      </c>
    </row>
    <row r="56" spans="1:14" x14ac:dyDescent="0.25">
      <c r="A56" s="32"/>
      <c r="B56" s="20"/>
      <c r="C56" s="35"/>
      <c r="D56" s="32"/>
      <c r="E56" s="27" t="str">
        <f>IF($B56="", "", SUMIF(Expenses!$F$11:$F$1010, $B56, Expenses!$G$11:$G$1010))</f>
        <v/>
      </c>
      <c r="F56" s="32"/>
      <c r="G56" s="7" t="str">
        <f>IF($B56="", "", COUNTIF(Expenses!$F$11:$F$1010, $B56))</f>
        <v/>
      </c>
      <c r="H56" s="32"/>
      <c r="I56" s="54" t="str">
        <f>IF($B56="", "", IFERROR(ROUND($E56/Expenses!$G$7, 2), ""))</f>
        <v/>
      </c>
      <c r="J56" s="32"/>
      <c r="L56" s="7" t="str">
        <f t="shared" si="0"/>
        <v/>
      </c>
      <c r="N56" s="7" t="str">
        <f>IF($E56="", "", COUNTIF($E$11:$E$230, "&gt;"&amp;$E56)+1+COUNTIF($E$11:$E56, $E56)-1)</f>
        <v/>
      </c>
    </row>
    <row r="57" spans="1:14" x14ac:dyDescent="0.25">
      <c r="A57" s="32"/>
      <c r="B57" s="20"/>
      <c r="C57" s="35"/>
      <c r="D57" s="32"/>
      <c r="E57" s="27" t="str">
        <f>IF($B57="", "", SUMIF(Expenses!$F$11:$F$1010, $B57, Expenses!$G$11:$G$1010))</f>
        <v/>
      </c>
      <c r="F57" s="32"/>
      <c r="G57" s="7" t="str">
        <f>IF($B57="", "", COUNTIF(Expenses!$F$11:$F$1010, $B57))</f>
        <v/>
      </c>
      <c r="H57" s="32"/>
      <c r="I57" s="54" t="str">
        <f>IF($B57="", "", IFERROR(ROUND($E57/Expenses!$G$7, 2), ""))</f>
        <v/>
      </c>
      <c r="J57" s="32"/>
      <c r="L57" s="7" t="str">
        <f t="shared" si="0"/>
        <v/>
      </c>
      <c r="N57" s="7" t="str">
        <f>IF($E57="", "", COUNTIF($E$11:$E$230, "&gt;"&amp;$E57)+1+COUNTIF($E$11:$E57, $E57)-1)</f>
        <v/>
      </c>
    </row>
    <row r="58" spans="1:14" x14ac:dyDescent="0.25">
      <c r="A58" s="32"/>
      <c r="B58" s="20"/>
      <c r="C58" s="35"/>
      <c r="D58" s="32"/>
      <c r="E58" s="27" t="str">
        <f>IF($B58="", "", SUMIF(Expenses!$F$11:$F$1010, $B58, Expenses!$G$11:$G$1010))</f>
        <v/>
      </c>
      <c r="F58" s="32"/>
      <c r="G58" s="7" t="str">
        <f>IF($B58="", "", COUNTIF(Expenses!$F$11:$F$1010, $B58))</f>
        <v/>
      </c>
      <c r="H58" s="32"/>
      <c r="I58" s="54" t="str">
        <f>IF($B58="", "", IFERROR(ROUND($E58/Expenses!$G$7, 2), ""))</f>
        <v/>
      </c>
      <c r="J58" s="32"/>
      <c r="L58" s="7" t="str">
        <f t="shared" si="0"/>
        <v/>
      </c>
      <c r="N58" s="7" t="str">
        <f>IF($E58="", "", COUNTIF($E$11:$E$230, "&gt;"&amp;$E58)+1+COUNTIF($E$11:$E58, $E58)-1)</f>
        <v/>
      </c>
    </row>
    <row r="59" spans="1:14" x14ac:dyDescent="0.25">
      <c r="A59" s="32"/>
      <c r="B59" s="20"/>
      <c r="C59" s="35"/>
      <c r="D59" s="32"/>
      <c r="E59" s="27" t="str">
        <f>IF($B59="", "", SUMIF(Expenses!$F$11:$F$1010, $B59, Expenses!$G$11:$G$1010))</f>
        <v/>
      </c>
      <c r="F59" s="32"/>
      <c r="G59" s="7" t="str">
        <f>IF($B59="", "", COUNTIF(Expenses!$F$11:$F$1010, $B59))</f>
        <v/>
      </c>
      <c r="H59" s="32"/>
      <c r="I59" s="54" t="str">
        <f>IF($B59="", "", IFERROR(ROUND($E59/Expenses!$G$7, 2), ""))</f>
        <v/>
      </c>
      <c r="J59" s="32"/>
      <c r="L59" s="7" t="str">
        <f t="shared" si="0"/>
        <v/>
      </c>
      <c r="N59" s="7" t="str">
        <f>IF($E59="", "", COUNTIF($E$11:$E$230, "&gt;"&amp;$E59)+1+COUNTIF($E$11:$E59, $E59)-1)</f>
        <v/>
      </c>
    </row>
    <row r="60" spans="1:14" x14ac:dyDescent="0.25">
      <c r="A60" s="32"/>
      <c r="B60" s="20"/>
      <c r="C60" s="35"/>
      <c r="D60" s="32"/>
      <c r="E60" s="27" t="str">
        <f>IF($B60="", "", SUMIF(Expenses!$F$11:$F$1010, $B60, Expenses!$G$11:$G$1010))</f>
        <v/>
      </c>
      <c r="F60" s="32"/>
      <c r="G60" s="7" t="str">
        <f>IF($B60="", "", COUNTIF(Expenses!$F$11:$F$1010, $B60))</f>
        <v/>
      </c>
      <c r="H60" s="32"/>
      <c r="I60" s="54" t="str">
        <f>IF($B60="", "", IFERROR(ROUND($E60/Expenses!$G$7, 2), ""))</f>
        <v/>
      </c>
      <c r="J60" s="32"/>
      <c r="L60" s="7" t="str">
        <f t="shared" si="0"/>
        <v/>
      </c>
      <c r="N60" s="7" t="str">
        <f>IF($E60="", "", COUNTIF($E$11:$E$230, "&gt;"&amp;$E60)+1+COUNTIF($E$11:$E60, $E60)-1)</f>
        <v/>
      </c>
    </row>
    <row r="61" spans="1:14" x14ac:dyDescent="0.25">
      <c r="A61" s="32"/>
      <c r="B61" s="20"/>
      <c r="C61" s="35"/>
      <c r="D61" s="32"/>
      <c r="E61" s="27" t="str">
        <f>IF($B61="", "", SUMIF(Expenses!$F$11:$F$1010, $B61, Expenses!$G$11:$G$1010))</f>
        <v/>
      </c>
      <c r="F61" s="32"/>
      <c r="G61" s="7" t="str">
        <f>IF($B61="", "", COUNTIF(Expenses!$F$11:$F$1010, $B61))</f>
        <v/>
      </c>
      <c r="H61" s="32"/>
      <c r="I61" s="54" t="str">
        <f>IF($B61="", "", IFERROR(ROUND($E61/Expenses!$G$7, 2), ""))</f>
        <v/>
      </c>
      <c r="J61" s="32"/>
      <c r="L61" s="7" t="str">
        <f t="shared" si="0"/>
        <v/>
      </c>
      <c r="N61" s="7" t="str">
        <f>IF($E61="", "", COUNTIF($E$11:$E$230, "&gt;"&amp;$E61)+1+COUNTIF($E$11:$E61, $E61)-1)</f>
        <v/>
      </c>
    </row>
    <row r="62" spans="1:14" x14ac:dyDescent="0.25">
      <c r="A62" s="32"/>
      <c r="B62" s="20"/>
      <c r="C62" s="35"/>
      <c r="D62" s="32"/>
      <c r="E62" s="27" t="str">
        <f>IF($B62="", "", SUMIF(Expenses!$F$11:$F$1010, $B62, Expenses!$G$11:$G$1010))</f>
        <v/>
      </c>
      <c r="F62" s="32"/>
      <c r="G62" s="7" t="str">
        <f>IF($B62="", "", COUNTIF(Expenses!$F$11:$F$1010, $B62))</f>
        <v/>
      </c>
      <c r="H62" s="32"/>
      <c r="I62" s="54" t="str">
        <f>IF($B62="", "", IFERROR(ROUND($E62/Expenses!$G$7, 2), ""))</f>
        <v/>
      </c>
      <c r="J62" s="32"/>
      <c r="L62" s="7" t="str">
        <f t="shared" si="0"/>
        <v/>
      </c>
      <c r="N62" s="7" t="str">
        <f>IF($E62="", "", COUNTIF($E$11:$E$230, "&gt;"&amp;$E62)+1+COUNTIF($E$11:$E62, $E62)-1)</f>
        <v/>
      </c>
    </row>
    <row r="63" spans="1:14" x14ac:dyDescent="0.25">
      <c r="A63" s="32"/>
      <c r="B63" s="20"/>
      <c r="C63" s="35"/>
      <c r="D63" s="32"/>
      <c r="E63" s="27" t="str">
        <f>IF($B63="", "", SUMIF(Expenses!$F$11:$F$1010, $B63, Expenses!$G$11:$G$1010))</f>
        <v/>
      </c>
      <c r="F63" s="32"/>
      <c r="G63" s="7" t="str">
        <f>IF($B63="", "", COUNTIF(Expenses!$F$11:$F$1010, $B63))</f>
        <v/>
      </c>
      <c r="H63" s="32"/>
      <c r="I63" s="54" t="str">
        <f>IF($B63="", "", IFERROR(ROUND($E63/Expenses!$G$7, 2), ""))</f>
        <v/>
      </c>
      <c r="J63" s="32"/>
      <c r="L63" s="7" t="str">
        <f t="shared" si="0"/>
        <v/>
      </c>
      <c r="N63" s="7" t="str">
        <f>IF($E63="", "", COUNTIF($E$11:$E$230, "&gt;"&amp;$E63)+1+COUNTIF($E$11:$E63, $E63)-1)</f>
        <v/>
      </c>
    </row>
    <row r="64" spans="1:14" x14ac:dyDescent="0.25">
      <c r="A64" s="32"/>
      <c r="B64" s="20"/>
      <c r="C64" s="35"/>
      <c r="D64" s="32"/>
      <c r="E64" s="27" t="str">
        <f>IF($B64="", "", SUMIF(Expenses!$F$11:$F$1010, $B64, Expenses!$G$11:$G$1010))</f>
        <v/>
      </c>
      <c r="F64" s="32"/>
      <c r="G64" s="7" t="str">
        <f>IF($B64="", "", COUNTIF(Expenses!$F$11:$F$1010, $B64))</f>
        <v/>
      </c>
      <c r="H64" s="32"/>
      <c r="I64" s="54" t="str">
        <f>IF($B64="", "", IFERROR(ROUND($E64/Expenses!$G$7, 2), ""))</f>
        <v/>
      </c>
      <c r="J64" s="32"/>
      <c r="L64" s="7" t="str">
        <f t="shared" si="0"/>
        <v/>
      </c>
      <c r="N64" s="7" t="str">
        <f>IF($E64="", "", COUNTIF($E$11:$E$230, "&gt;"&amp;$E64)+1+COUNTIF($E$11:$E64, $E64)-1)</f>
        <v/>
      </c>
    </row>
    <row r="65" spans="1:14" x14ac:dyDescent="0.25">
      <c r="A65" s="32"/>
      <c r="B65" s="20"/>
      <c r="C65" s="35"/>
      <c r="D65" s="32"/>
      <c r="E65" s="27" t="str">
        <f>IF($B65="", "", SUMIF(Expenses!$F$11:$F$1010, $B65, Expenses!$G$11:$G$1010))</f>
        <v/>
      </c>
      <c r="F65" s="32"/>
      <c r="G65" s="7" t="str">
        <f>IF($B65="", "", COUNTIF(Expenses!$F$11:$F$1010, $B65))</f>
        <v/>
      </c>
      <c r="H65" s="32"/>
      <c r="I65" s="54" t="str">
        <f>IF($B65="", "", IFERROR(ROUND($E65/Expenses!$G$7, 2), ""))</f>
        <v/>
      </c>
      <c r="J65" s="32"/>
      <c r="L65" s="7" t="str">
        <f t="shared" si="0"/>
        <v/>
      </c>
      <c r="N65" s="7" t="str">
        <f>IF($E65="", "", COUNTIF($E$11:$E$230, "&gt;"&amp;$E65)+1+COUNTIF($E$11:$E65, $E65)-1)</f>
        <v/>
      </c>
    </row>
    <row r="66" spans="1:14" x14ac:dyDescent="0.25">
      <c r="A66" s="32"/>
      <c r="B66" s="20"/>
      <c r="C66" s="35"/>
      <c r="D66" s="32"/>
      <c r="E66" s="27" t="str">
        <f>IF($B66="", "", SUMIF(Expenses!$F$11:$F$1010, $B66, Expenses!$G$11:$G$1010))</f>
        <v/>
      </c>
      <c r="F66" s="32"/>
      <c r="G66" s="7" t="str">
        <f>IF($B66="", "", COUNTIF(Expenses!$F$11:$F$1010, $B66))</f>
        <v/>
      </c>
      <c r="H66" s="32"/>
      <c r="I66" s="54" t="str">
        <f>IF($B66="", "", IFERROR(ROUND($E66/Expenses!$G$7, 2), ""))</f>
        <v/>
      </c>
      <c r="J66" s="32"/>
      <c r="L66" s="7" t="str">
        <f t="shared" si="0"/>
        <v/>
      </c>
      <c r="N66" s="7" t="str">
        <f>IF($E66="", "", COUNTIF($E$11:$E$230, "&gt;"&amp;$E66)+1+COUNTIF($E$11:$E66, $E66)-1)</f>
        <v/>
      </c>
    </row>
    <row r="67" spans="1:14" x14ac:dyDescent="0.25">
      <c r="A67" s="32"/>
      <c r="B67" s="20"/>
      <c r="C67" s="35"/>
      <c r="D67" s="32"/>
      <c r="E67" s="27" t="str">
        <f>IF($B67="", "", SUMIF(Expenses!$F$11:$F$1010, $B67, Expenses!$G$11:$G$1010))</f>
        <v/>
      </c>
      <c r="F67" s="32"/>
      <c r="G67" s="7" t="str">
        <f>IF($B67="", "", COUNTIF(Expenses!$F$11:$F$1010, $B67))</f>
        <v/>
      </c>
      <c r="H67" s="32"/>
      <c r="I67" s="54" t="str">
        <f>IF($B67="", "", IFERROR(ROUND($E67/Expenses!$G$7, 2), ""))</f>
        <v/>
      </c>
      <c r="J67" s="32"/>
      <c r="L67" s="7" t="str">
        <f t="shared" si="0"/>
        <v/>
      </c>
      <c r="N67" s="7" t="str">
        <f>IF($E67="", "", COUNTIF($E$11:$E$230, "&gt;"&amp;$E67)+1+COUNTIF($E$11:$E67, $E67)-1)</f>
        <v/>
      </c>
    </row>
    <row r="68" spans="1:14" x14ac:dyDescent="0.25">
      <c r="A68" s="32"/>
      <c r="B68" s="20"/>
      <c r="C68" s="35"/>
      <c r="D68" s="32"/>
      <c r="E68" s="27" t="str">
        <f>IF($B68="", "", SUMIF(Expenses!$F$11:$F$1010, $B68, Expenses!$G$11:$G$1010))</f>
        <v/>
      </c>
      <c r="F68" s="32"/>
      <c r="G68" s="7" t="str">
        <f>IF($B68="", "", COUNTIF(Expenses!$F$11:$F$1010, $B68))</f>
        <v/>
      </c>
      <c r="H68" s="32"/>
      <c r="I68" s="54" t="str">
        <f>IF($B68="", "", IFERROR(ROUND($E68/Expenses!$G$7, 2), ""))</f>
        <v/>
      </c>
      <c r="J68" s="32"/>
      <c r="L68" s="7" t="str">
        <f t="shared" si="0"/>
        <v/>
      </c>
      <c r="N68" s="7" t="str">
        <f>IF($E68="", "", COUNTIF($E$11:$E$230, "&gt;"&amp;$E68)+1+COUNTIF($E$11:$E68, $E68)-1)</f>
        <v/>
      </c>
    </row>
    <row r="69" spans="1:14" x14ac:dyDescent="0.25">
      <c r="A69" s="32"/>
      <c r="B69" s="20"/>
      <c r="C69" s="35"/>
      <c r="D69" s="32"/>
      <c r="E69" s="27" t="str">
        <f>IF($B69="", "", SUMIF(Expenses!$F$11:$F$1010, $B69, Expenses!$G$11:$G$1010))</f>
        <v/>
      </c>
      <c r="F69" s="32"/>
      <c r="G69" s="7" t="str">
        <f>IF($B69="", "", COUNTIF(Expenses!$F$11:$F$1010, $B69))</f>
        <v/>
      </c>
      <c r="H69" s="32"/>
      <c r="I69" s="54" t="str">
        <f>IF($B69="", "", IFERROR(ROUND($E69/Expenses!$G$7, 2), ""))</f>
        <v/>
      </c>
      <c r="J69" s="32"/>
      <c r="L69" s="7" t="str">
        <f t="shared" si="0"/>
        <v/>
      </c>
      <c r="N69" s="7" t="str">
        <f>IF($E69="", "", COUNTIF($E$11:$E$230, "&gt;"&amp;$E69)+1+COUNTIF($E$11:$E69, $E69)-1)</f>
        <v/>
      </c>
    </row>
    <row r="70" spans="1:14" x14ac:dyDescent="0.25">
      <c r="A70" s="32"/>
      <c r="B70" s="20"/>
      <c r="C70" s="35"/>
      <c r="D70" s="32"/>
      <c r="E70" s="27" t="str">
        <f>IF($B70="", "", SUMIF(Expenses!$F$11:$F$1010, $B70, Expenses!$G$11:$G$1010))</f>
        <v/>
      </c>
      <c r="F70" s="32"/>
      <c r="G70" s="7" t="str">
        <f>IF($B70="", "", COUNTIF(Expenses!$F$11:$F$1010, $B70))</f>
        <v/>
      </c>
      <c r="H70" s="32"/>
      <c r="I70" s="54" t="str">
        <f>IF($B70="", "", IFERROR(ROUND($E70/Expenses!$G$7, 2), ""))</f>
        <v/>
      </c>
      <c r="J70" s="32"/>
      <c r="L70" s="7" t="str">
        <f t="shared" si="0"/>
        <v/>
      </c>
      <c r="N70" s="7" t="str">
        <f>IF($E70="", "", COUNTIF($E$11:$E$230, "&gt;"&amp;$E70)+1+COUNTIF($E$11:$E70, $E70)-1)</f>
        <v/>
      </c>
    </row>
    <row r="71" spans="1:14" x14ac:dyDescent="0.25">
      <c r="A71" s="32"/>
      <c r="B71" s="20"/>
      <c r="C71" s="35"/>
      <c r="D71" s="32"/>
      <c r="E71" s="27" t="str">
        <f>IF($B71="", "", SUMIF(Expenses!$F$11:$F$1010, $B71, Expenses!$G$11:$G$1010))</f>
        <v/>
      </c>
      <c r="F71" s="32"/>
      <c r="G71" s="7" t="str">
        <f>IF($B71="", "", COUNTIF(Expenses!$F$11:$F$1010, $B71))</f>
        <v/>
      </c>
      <c r="H71" s="32"/>
      <c r="I71" s="54" t="str">
        <f>IF($B71="", "", IFERROR(ROUND($E71/Expenses!$G$7, 2), ""))</f>
        <v/>
      </c>
      <c r="J71" s="32"/>
      <c r="L71" s="7" t="str">
        <f t="shared" si="0"/>
        <v/>
      </c>
      <c r="N71" s="7" t="str">
        <f>IF($E71="", "", COUNTIF($E$11:$E$230, "&gt;"&amp;$E71)+1+COUNTIF($E$11:$E71, $E71)-1)</f>
        <v/>
      </c>
    </row>
    <row r="72" spans="1:14" x14ac:dyDescent="0.25">
      <c r="A72" s="32"/>
      <c r="B72" s="20"/>
      <c r="C72" s="35"/>
      <c r="D72" s="32"/>
      <c r="E72" s="27" t="str">
        <f>IF($B72="", "", SUMIF(Expenses!$F$11:$F$1010, $B72, Expenses!$G$11:$G$1010))</f>
        <v/>
      </c>
      <c r="F72" s="32"/>
      <c r="G72" s="7" t="str">
        <f>IF($B72="", "", COUNTIF(Expenses!$F$11:$F$1010, $B72))</f>
        <v/>
      </c>
      <c r="H72" s="32"/>
      <c r="I72" s="54" t="str">
        <f>IF($B72="", "", IFERROR(ROUND($E72/Expenses!$G$7, 2), ""))</f>
        <v/>
      </c>
      <c r="J72" s="32"/>
      <c r="L72" s="7" t="str">
        <f t="shared" si="0"/>
        <v/>
      </c>
      <c r="N72" s="7" t="str">
        <f>IF($E72="", "", COUNTIF($E$11:$E$230, "&gt;"&amp;$E72)+1+COUNTIF($E$11:$E72, $E72)-1)</f>
        <v/>
      </c>
    </row>
    <row r="73" spans="1:14" x14ac:dyDescent="0.25">
      <c r="A73" s="32"/>
      <c r="B73" s="20"/>
      <c r="C73" s="35"/>
      <c r="D73" s="32"/>
      <c r="E73" s="27" t="str">
        <f>IF($B73="", "", SUMIF(Expenses!$F$11:$F$1010, $B73, Expenses!$G$11:$G$1010))</f>
        <v/>
      </c>
      <c r="F73" s="32"/>
      <c r="G73" s="7" t="str">
        <f>IF($B73="", "", COUNTIF(Expenses!$F$11:$F$1010, $B73))</f>
        <v/>
      </c>
      <c r="H73" s="32"/>
      <c r="I73" s="54" t="str">
        <f>IF($B73="", "", IFERROR(ROUND($E73/Expenses!$G$7, 2), ""))</f>
        <v/>
      </c>
      <c r="J73" s="32"/>
      <c r="L73" s="7" t="str">
        <f t="shared" si="0"/>
        <v/>
      </c>
      <c r="N73" s="7" t="str">
        <f>IF($E73="", "", COUNTIF($E$11:$E$230, "&gt;"&amp;$E73)+1+COUNTIF($E$11:$E73, $E73)-1)</f>
        <v/>
      </c>
    </row>
    <row r="74" spans="1:14" x14ac:dyDescent="0.25">
      <c r="A74" s="32"/>
      <c r="B74" s="20"/>
      <c r="C74" s="35"/>
      <c r="D74" s="32"/>
      <c r="E74" s="27" t="str">
        <f>IF($B74="", "", SUMIF(Expenses!$F$11:$F$1010, $B74, Expenses!$G$11:$G$1010))</f>
        <v/>
      </c>
      <c r="F74" s="32"/>
      <c r="G74" s="7" t="str">
        <f>IF($B74="", "", COUNTIF(Expenses!$F$11:$F$1010, $B74))</f>
        <v/>
      </c>
      <c r="H74" s="32"/>
      <c r="I74" s="54" t="str">
        <f>IF($B74="", "", IFERROR(ROUND($E74/Expenses!$G$7, 2), ""))</f>
        <v/>
      </c>
      <c r="J74" s="32"/>
      <c r="L74" s="7" t="str">
        <f t="shared" si="0"/>
        <v/>
      </c>
      <c r="N74" s="7" t="str">
        <f>IF($E74="", "", COUNTIF($E$11:$E$230, "&gt;"&amp;$E74)+1+COUNTIF($E$11:$E74, $E74)-1)</f>
        <v/>
      </c>
    </row>
    <row r="75" spans="1:14" x14ac:dyDescent="0.25">
      <c r="A75" s="32"/>
      <c r="B75" s="20"/>
      <c r="C75" s="35"/>
      <c r="D75" s="32"/>
      <c r="E75" s="27" t="str">
        <f>IF($B75="", "", SUMIF(Expenses!$F$11:$F$1010, $B75, Expenses!$G$11:$G$1010))</f>
        <v/>
      </c>
      <c r="F75" s="32"/>
      <c r="G75" s="7" t="str">
        <f>IF($B75="", "", COUNTIF(Expenses!$F$11:$F$1010, $B75))</f>
        <v/>
      </c>
      <c r="H75" s="32"/>
      <c r="I75" s="54" t="str">
        <f>IF($B75="", "", IFERROR(ROUND($E75/Expenses!$G$7, 2), ""))</f>
        <v/>
      </c>
      <c r="J75" s="32"/>
      <c r="L75" s="7" t="str">
        <f t="shared" si="0"/>
        <v/>
      </c>
      <c r="N75" s="7" t="str">
        <f>IF($E75="", "", COUNTIF($E$11:$E$230, "&gt;"&amp;$E75)+1+COUNTIF($E$11:$E75, $E75)-1)</f>
        <v/>
      </c>
    </row>
    <row r="76" spans="1:14" x14ac:dyDescent="0.25">
      <c r="A76" s="32"/>
      <c r="B76" s="20"/>
      <c r="C76" s="35"/>
      <c r="D76" s="32"/>
      <c r="E76" s="27" t="str">
        <f>IF($B76="", "", SUMIF(Expenses!$F$11:$F$1010, $B76, Expenses!$G$11:$G$1010))</f>
        <v/>
      </c>
      <c r="F76" s="32"/>
      <c r="G76" s="7" t="str">
        <f>IF($B76="", "", COUNTIF(Expenses!$F$11:$F$1010, $B76))</f>
        <v/>
      </c>
      <c r="H76" s="32"/>
      <c r="I76" s="54" t="str">
        <f>IF($B76="", "", IFERROR(ROUND($E76/Expenses!$G$7, 2), ""))</f>
        <v/>
      </c>
      <c r="J76" s="32"/>
      <c r="L76" s="7" t="str">
        <f t="shared" ref="L76:L139" si="1">IF($B76="", "", IF(COUNTIF($B$11:$B$230, $B76)&gt;1, "X", ""))</f>
        <v/>
      </c>
      <c r="N76" s="7" t="str">
        <f>IF($E76="", "", COUNTIF($E$11:$E$230, "&gt;"&amp;$E76)+1+COUNTIF($E$11:$E76, $E76)-1)</f>
        <v/>
      </c>
    </row>
    <row r="77" spans="1:14" x14ac:dyDescent="0.25">
      <c r="A77" s="32"/>
      <c r="B77" s="20"/>
      <c r="C77" s="35"/>
      <c r="D77" s="32"/>
      <c r="E77" s="27" t="str">
        <f>IF($B77="", "", SUMIF(Expenses!$F$11:$F$1010, $B77, Expenses!$G$11:$G$1010))</f>
        <v/>
      </c>
      <c r="F77" s="32"/>
      <c r="G77" s="7" t="str">
        <f>IF($B77="", "", COUNTIF(Expenses!$F$11:$F$1010, $B77))</f>
        <v/>
      </c>
      <c r="H77" s="32"/>
      <c r="I77" s="54" t="str">
        <f>IF($B77="", "", IFERROR(ROUND($E77/Expenses!$G$7, 2), ""))</f>
        <v/>
      </c>
      <c r="J77" s="32"/>
      <c r="L77" s="7" t="str">
        <f t="shared" si="1"/>
        <v/>
      </c>
      <c r="N77" s="7" t="str">
        <f>IF($E77="", "", COUNTIF($E$11:$E$230, "&gt;"&amp;$E77)+1+COUNTIF($E$11:$E77, $E77)-1)</f>
        <v/>
      </c>
    </row>
    <row r="78" spans="1:14" x14ac:dyDescent="0.25">
      <c r="A78" s="32"/>
      <c r="B78" s="20"/>
      <c r="C78" s="35"/>
      <c r="D78" s="32"/>
      <c r="E78" s="27" t="str">
        <f>IF($B78="", "", SUMIF(Expenses!$F$11:$F$1010, $B78, Expenses!$G$11:$G$1010))</f>
        <v/>
      </c>
      <c r="F78" s="32"/>
      <c r="G78" s="7" t="str">
        <f>IF($B78="", "", COUNTIF(Expenses!$F$11:$F$1010, $B78))</f>
        <v/>
      </c>
      <c r="H78" s="32"/>
      <c r="I78" s="54" t="str">
        <f>IF($B78="", "", IFERROR(ROUND($E78/Expenses!$G$7, 2), ""))</f>
        <v/>
      </c>
      <c r="J78" s="32"/>
      <c r="L78" s="7" t="str">
        <f t="shared" si="1"/>
        <v/>
      </c>
      <c r="N78" s="7" t="str">
        <f>IF($E78="", "", COUNTIF($E$11:$E$230, "&gt;"&amp;$E78)+1+COUNTIF($E$11:$E78, $E78)-1)</f>
        <v/>
      </c>
    </row>
    <row r="79" spans="1:14" x14ac:dyDescent="0.25">
      <c r="A79" s="32"/>
      <c r="B79" s="20"/>
      <c r="C79" s="35"/>
      <c r="D79" s="32"/>
      <c r="E79" s="27" t="str">
        <f>IF($B79="", "", SUMIF(Expenses!$F$11:$F$1010, $B79, Expenses!$G$11:$G$1010))</f>
        <v/>
      </c>
      <c r="F79" s="32"/>
      <c r="G79" s="7" t="str">
        <f>IF($B79="", "", COUNTIF(Expenses!$F$11:$F$1010, $B79))</f>
        <v/>
      </c>
      <c r="H79" s="32"/>
      <c r="I79" s="54" t="str">
        <f>IF($B79="", "", IFERROR(ROUND($E79/Expenses!$G$7, 2), ""))</f>
        <v/>
      </c>
      <c r="J79" s="32"/>
      <c r="L79" s="7" t="str">
        <f t="shared" si="1"/>
        <v/>
      </c>
      <c r="N79" s="7" t="str">
        <f>IF($E79="", "", COUNTIF($E$11:$E$230, "&gt;"&amp;$E79)+1+COUNTIF($E$11:$E79, $E79)-1)</f>
        <v/>
      </c>
    </row>
    <row r="80" spans="1:14" x14ac:dyDescent="0.25">
      <c r="A80" s="32"/>
      <c r="B80" s="20"/>
      <c r="C80" s="35"/>
      <c r="D80" s="32"/>
      <c r="E80" s="27" t="str">
        <f>IF($B80="", "", SUMIF(Expenses!$F$11:$F$1010, $B80, Expenses!$G$11:$G$1010))</f>
        <v/>
      </c>
      <c r="F80" s="32"/>
      <c r="G80" s="7" t="str">
        <f>IF($B80="", "", COUNTIF(Expenses!$F$11:$F$1010, $B80))</f>
        <v/>
      </c>
      <c r="H80" s="32"/>
      <c r="I80" s="54" t="str">
        <f>IF($B80="", "", IFERROR(ROUND($E80/Expenses!$G$7, 2), ""))</f>
        <v/>
      </c>
      <c r="J80" s="32"/>
      <c r="L80" s="7" t="str">
        <f t="shared" si="1"/>
        <v/>
      </c>
      <c r="N80" s="7" t="str">
        <f>IF($E80="", "", COUNTIF($E$11:$E$230, "&gt;"&amp;$E80)+1+COUNTIF($E$11:$E80, $E80)-1)</f>
        <v/>
      </c>
    </row>
    <row r="81" spans="1:14" x14ac:dyDescent="0.25">
      <c r="A81" s="32"/>
      <c r="B81" s="20"/>
      <c r="C81" s="35"/>
      <c r="D81" s="32"/>
      <c r="E81" s="27" t="str">
        <f>IF($B81="", "", SUMIF(Expenses!$F$11:$F$1010, $B81, Expenses!$G$11:$G$1010))</f>
        <v/>
      </c>
      <c r="F81" s="32"/>
      <c r="G81" s="7" t="str">
        <f>IF($B81="", "", COUNTIF(Expenses!$F$11:$F$1010, $B81))</f>
        <v/>
      </c>
      <c r="H81" s="32"/>
      <c r="I81" s="54" t="str">
        <f>IF($B81="", "", IFERROR(ROUND($E81/Expenses!$G$7, 2), ""))</f>
        <v/>
      </c>
      <c r="J81" s="32"/>
      <c r="L81" s="7" t="str">
        <f t="shared" si="1"/>
        <v/>
      </c>
      <c r="N81" s="7" t="str">
        <f>IF($E81="", "", COUNTIF($E$11:$E$230, "&gt;"&amp;$E81)+1+COUNTIF($E$11:$E81, $E81)-1)</f>
        <v/>
      </c>
    </row>
    <row r="82" spans="1:14" x14ac:dyDescent="0.25">
      <c r="A82" s="32"/>
      <c r="B82" s="20"/>
      <c r="C82" s="35"/>
      <c r="D82" s="32"/>
      <c r="E82" s="27" t="str">
        <f>IF($B82="", "", SUMIF(Expenses!$F$11:$F$1010, $B82, Expenses!$G$11:$G$1010))</f>
        <v/>
      </c>
      <c r="F82" s="32"/>
      <c r="G82" s="7" t="str">
        <f>IF($B82="", "", COUNTIF(Expenses!$F$11:$F$1010, $B82))</f>
        <v/>
      </c>
      <c r="H82" s="32"/>
      <c r="I82" s="54" t="str">
        <f>IF($B82="", "", IFERROR(ROUND($E82/Expenses!$G$7, 2), ""))</f>
        <v/>
      </c>
      <c r="J82" s="32"/>
      <c r="L82" s="7" t="str">
        <f t="shared" si="1"/>
        <v/>
      </c>
      <c r="N82" s="7" t="str">
        <f>IF($E82="", "", COUNTIF($E$11:$E$230, "&gt;"&amp;$E82)+1+COUNTIF($E$11:$E82, $E82)-1)</f>
        <v/>
      </c>
    </row>
    <row r="83" spans="1:14" x14ac:dyDescent="0.25">
      <c r="A83" s="32"/>
      <c r="B83" s="20"/>
      <c r="C83" s="35"/>
      <c r="D83" s="32"/>
      <c r="E83" s="27" t="str">
        <f>IF($B83="", "", SUMIF(Expenses!$F$11:$F$1010, $B83, Expenses!$G$11:$G$1010))</f>
        <v/>
      </c>
      <c r="F83" s="32"/>
      <c r="G83" s="7" t="str">
        <f>IF($B83="", "", COUNTIF(Expenses!$F$11:$F$1010, $B83))</f>
        <v/>
      </c>
      <c r="H83" s="32"/>
      <c r="I83" s="54" t="str">
        <f>IF($B83="", "", IFERROR(ROUND($E83/Expenses!$G$7, 2), ""))</f>
        <v/>
      </c>
      <c r="J83" s="32"/>
      <c r="L83" s="7" t="str">
        <f t="shared" si="1"/>
        <v/>
      </c>
      <c r="N83" s="7" t="str">
        <f>IF($E83="", "", COUNTIF($E$11:$E$230, "&gt;"&amp;$E83)+1+COUNTIF($E$11:$E83, $E83)-1)</f>
        <v/>
      </c>
    </row>
    <row r="84" spans="1:14" x14ac:dyDescent="0.25">
      <c r="A84" s="32"/>
      <c r="B84" s="20"/>
      <c r="C84" s="35"/>
      <c r="D84" s="32"/>
      <c r="E84" s="27" t="str">
        <f>IF($B84="", "", SUMIF(Expenses!$F$11:$F$1010, $B84, Expenses!$G$11:$G$1010))</f>
        <v/>
      </c>
      <c r="F84" s="32"/>
      <c r="G84" s="7" t="str">
        <f>IF($B84="", "", COUNTIF(Expenses!$F$11:$F$1010, $B84))</f>
        <v/>
      </c>
      <c r="H84" s="32"/>
      <c r="I84" s="54" t="str">
        <f>IF($B84="", "", IFERROR(ROUND($E84/Expenses!$G$7, 2), ""))</f>
        <v/>
      </c>
      <c r="J84" s="32"/>
      <c r="L84" s="7" t="str">
        <f t="shared" si="1"/>
        <v/>
      </c>
      <c r="N84" s="7" t="str">
        <f>IF($E84="", "", COUNTIF($E$11:$E$230, "&gt;"&amp;$E84)+1+COUNTIF($E$11:$E84, $E84)-1)</f>
        <v/>
      </c>
    </row>
    <row r="85" spans="1:14" x14ac:dyDescent="0.25">
      <c r="A85" s="32"/>
      <c r="B85" s="20"/>
      <c r="C85" s="35"/>
      <c r="D85" s="32"/>
      <c r="E85" s="27" t="str">
        <f>IF($B85="", "", SUMIF(Expenses!$F$11:$F$1010, $B85, Expenses!$G$11:$G$1010))</f>
        <v/>
      </c>
      <c r="F85" s="32"/>
      <c r="G85" s="7" t="str">
        <f>IF($B85="", "", COUNTIF(Expenses!$F$11:$F$1010, $B85))</f>
        <v/>
      </c>
      <c r="H85" s="32"/>
      <c r="I85" s="54" t="str">
        <f>IF($B85="", "", IFERROR(ROUND($E85/Expenses!$G$7, 2), ""))</f>
        <v/>
      </c>
      <c r="J85" s="32"/>
      <c r="L85" s="7" t="str">
        <f t="shared" si="1"/>
        <v/>
      </c>
      <c r="N85" s="7" t="str">
        <f>IF($E85="", "", COUNTIF($E$11:$E$230, "&gt;"&amp;$E85)+1+COUNTIF($E$11:$E85, $E85)-1)</f>
        <v/>
      </c>
    </row>
    <row r="86" spans="1:14" x14ac:dyDescent="0.25">
      <c r="A86" s="32"/>
      <c r="B86" s="20"/>
      <c r="C86" s="35"/>
      <c r="D86" s="32"/>
      <c r="E86" s="27" t="str">
        <f>IF($B86="", "", SUMIF(Expenses!$F$11:$F$1010, $B86, Expenses!$G$11:$G$1010))</f>
        <v/>
      </c>
      <c r="F86" s="32"/>
      <c r="G86" s="7" t="str">
        <f>IF($B86="", "", COUNTIF(Expenses!$F$11:$F$1010, $B86))</f>
        <v/>
      </c>
      <c r="H86" s="32"/>
      <c r="I86" s="54" t="str">
        <f>IF($B86="", "", IFERROR(ROUND($E86/Expenses!$G$7, 2), ""))</f>
        <v/>
      </c>
      <c r="J86" s="32"/>
      <c r="L86" s="7" t="str">
        <f t="shared" si="1"/>
        <v/>
      </c>
      <c r="N86" s="7" t="str">
        <f>IF($E86="", "", COUNTIF($E$11:$E$230, "&gt;"&amp;$E86)+1+COUNTIF($E$11:$E86, $E86)-1)</f>
        <v/>
      </c>
    </row>
    <row r="87" spans="1:14" x14ac:dyDescent="0.25">
      <c r="A87" s="32"/>
      <c r="B87" s="20"/>
      <c r="C87" s="35"/>
      <c r="D87" s="32"/>
      <c r="E87" s="27" t="str">
        <f>IF($B87="", "", SUMIF(Expenses!$F$11:$F$1010, $B87, Expenses!$G$11:$G$1010))</f>
        <v/>
      </c>
      <c r="F87" s="32"/>
      <c r="G87" s="7" t="str">
        <f>IF($B87="", "", COUNTIF(Expenses!$F$11:$F$1010, $B87))</f>
        <v/>
      </c>
      <c r="H87" s="32"/>
      <c r="I87" s="54" t="str">
        <f>IF($B87="", "", IFERROR(ROUND($E87/Expenses!$G$7, 2), ""))</f>
        <v/>
      </c>
      <c r="J87" s="32"/>
      <c r="L87" s="7" t="str">
        <f t="shared" si="1"/>
        <v/>
      </c>
      <c r="N87" s="7" t="str">
        <f>IF($E87="", "", COUNTIF($E$11:$E$230, "&gt;"&amp;$E87)+1+COUNTIF($E$11:$E87, $E87)-1)</f>
        <v/>
      </c>
    </row>
    <row r="88" spans="1:14" x14ac:dyDescent="0.25">
      <c r="A88" s="32"/>
      <c r="B88" s="20"/>
      <c r="C88" s="35"/>
      <c r="D88" s="32"/>
      <c r="E88" s="27" t="str">
        <f>IF($B88="", "", SUMIF(Expenses!$F$11:$F$1010, $B88, Expenses!$G$11:$G$1010))</f>
        <v/>
      </c>
      <c r="F88" s="32"/>
      <c r="G88" s="7" t="str">
        <f>IF($B88="", "", COUNTIF(Expenses!$F$11:$F$1010, $B88))</f>
        <v/>
      </c>
      <c r="H88" s="32"/>
      <c r="I88" s="54" t="str">
        <f>IF($B88="", "", IFERROR(ROUND($E88/Expenses!$G$7, 2), ""))</f>
        <v/>
      </c>
      <c r="J88" s="32"/>
      <c r="L88" s="7" t="str">
        <f t="shared" si="1"/>
        <v/>
      </c>
      <c r="N88" s="7" t="str">
        <f>IF($E88="", "", COUNTIF($E$11:$E$230, "&gt;"&amp;$E88)+1+COUNTIF($E$11:$E88, $E88)-1)</f>
        <v/>
      </c>
    </row>
    <row r="89" spans="1:14" x14ac:dyDescent="0.25">
      <c r="A89" s="32"/>
      <c r="B89" s="20"/>
      <c r="C89" s="35"/>
      <c r="D89" s="32"/>
      <c r="E89" s="27" t="str">
        <f>IF($B89="", "", SUMIF(Expenses!$F$11:$F$1010, $B89, Expenses!$G$11:$G$1010))</f>
        <v/>
      </c>
      <c r="F89" s="32"/>
      <c r="G89" s="7" t="str">
        <f>IF($B89="", "", COUNTIF(Expenses!$F$11:$F$1010, $B89))</f>
        <v/>
      </c>
      <c r="H89" s="32"/>
      <c r="I89" s="54" t="str">
        <f>IF($B89="", "", IFERROR(ROUND($E89/Expenses!$G$7, 2), ""))</f>
        <v/>
      </c>
      <c r="J89" s="32"/>
      <c r="L89" s="7" t="str">
        <f t="shared" si="1"/>
        <v/>
      </c>
      <c r="N89" s="7" t="str">
        <f>IF($E89="", "", COUNTIF($E$11:$E$230, "&gt;"&amp;$E89)+1+COUNTIF($E$11:$E89, $E89)-1)</f>
        <v/>
      </c>
    </row>
    <row r="90" spans="1:14" x14ac:dyDescent="0.25">
      <c r="A90" s="32"/>
      <c r="B90" s="20"/>
      <c r="C90" s="35"/>
      <c r="D90" s="32"/>
      <c r="E90" s="27" t="str">
        <f>IF($B90="", "", SUMIF(Expenses!$F$11:$F$1010, $B90, Expenses!$G$11:$G$1010))</f>
        <v/>
      </c>
      <c r="F90" s="32"/>
      <c r="G90" s="7" t="str">
        <f>IF($B90="", "", COUNTIF(Expenses!$F$11:$F$1010, $B90))</f>
        <v/>
      </c>
      <c r="H90" s="32"/>
      <c r="I90" s="54" t="str">
        <f>IF($B90="", "", IFERROR(ROUND($E90/Expenses!$G$7, 2), ""))</f>
        <v/>
      </c>
      <c r="J90" s="32"/>
      <c r="L90" s="7" t="str">
        <f t="shared" si="1"/>
        <v/>
      </c>
      <c r="N90" s="7" t="str">
        <f>IF($E90="", "", COUNTIF($E$11:$E$230, "&gt;"&amp;$E90)+1+COUNTIF($E$11:$E90, $E90)-1)</f>
        <v/>
      </c>
    </row>
    <row r="91" spans="1:14" x14ac:dyDescent="0.25">
      <c r="A91" s="32"/>
      <c r="B91" s="20"/>
      <c r="C91" s="35"/>
      <c r="D91" s="32"/>
      <c r="E91" s="27" t="str">
        <f>IF($B91="", "", SUMIF(Expenses!$F$11:$F$1010, $B91, Expenses!$G$11:$G$1010))</f>
        <v/>
      </c>
      <c r="F91" s="32"/>
      <c r="G91" s="7" t="str">
        <f>IF($B91="", "", COUNTIF(Expenses!$F$11:$F$1010, $B91))</f>
        <v/>
      </c>
      <c r="H91" s="32"/>
      <c r="I91" s="54" t="str">
        <f>IF($B91="", "", IFERROR(ROUND($E91/Expenses!$G$7, 2), ""))</f>
        <v/>
      </c>
      <c r="J91" s="32"/>
      <c r="L91" s="7" t="str">
        <f t="shared" si="1"/>
        <v/>
      </c>
      <c r="N91" s="7" t="str">
        <f>IF($E91="", "", COUNTIF($E$11:$E$230, "&gt;"&amp;$E91)+1+COUNTIF($E$11:$E91, $E91)-1)</f>
        <v/>
      </c>
    </row>
    <row r="92" spans="1:14" x14ac:dyDescent="0.25">
      <c r="A92" s="32"/>
      <c r="B92" s="20"/>
      <c r="C92" s="35"/>
      <c r="D92" s="32"/>
      <c r="E92" s="27" t="str">
        <f>IF($B92="", "", SUMIF(Expenses!$F$11:$F$1010, $B92, Expenses!$G$11:$G$1010))</f>
        <v/>
      </c>
      <c r="F92" s="32"/>
      <c r="G92" s="7" t="str">
        <f>IF($B92="", "", COUNTIF(Expenses!$F$11:$F$1010, $B92))</f>
        <v/>
      </c>
      <c r="H92" s="32"/>
      <c r="I92" s="54" t="str">
        <f>IF($B92="", "", IFERROR(ROUND($E92/Expenses!$G$7, 2), ""))</f>
        <v/>
      </c>
      <c r="J92" s="32"/>
      <c r="L92" s="7" t="str">
        <f t="shared" si="1"/>
        <v/>
      </c>
      <c r="N92" s="7" t="str">
        <f>IF($E92="", "", COUNTIF($E$11:$E$230, "&gt;"&amp;$E92)+1+COUNTIF($E$11:$E92, $E92)-1)</f>
        <v/>
      </c>
    </row>
    <row r="93" spans="1:14" x14ac:dyDescent="0.25">
      <c r="A93" s="32"/>
      <c r="B93" s="20"/>
      <c r="C93" s="35"/>
      <c r="D93" s="32"/>
      <c r="E93" s="27" t="str">
        <f>IF($B93="", "", SUMIF(Expenses!$F$11:$F$1010, $B93, Expenses!$G$11:$G$1010))</f>
        <v/>
      </c>
      <c r="F93" s="32"/>
      <c r="G93" s="7" t="str">
        <f>IF($B93="", "", COUNTIF(Expenses!$F$11:$F$1010, $B93))</f>
        <v/>
      </c>
      <c r="H93" s="32"/>
      <c r="I93" s="54" t="str">
        <f>IF($B93="", "", IFERROR(ROUND($E93/Expenses!$G$7, 2), ""))</f>
        <v/>
      </c>
      <c r="J93" s="32"/>
      <c r="L93" s="7" t="str">
        <f t="shared" si="1"/>
        <v/>
      </c>
      <c r="N93" s="7" t="str">
        <f>IF($E93="", "", COUNTIF($E$11:$E$230, "&gt;"&amp;$E93)+1+COUNTIF($E$11:$E93, $E93)-1)</f>
        <v/>
      </c>
    </row>
    <row r="94" spans="1:14" x14ac:dyDescent="0.25">
      <c r="A94" s="32"/>
      <c r="B94" s="20"/>
      <c r="C94" s="35"/>
      <c r="D94" s="32"/>
      <c r="E94" s="27" t="str">
        <f>IF($B94="", "", SUMIF(Expenses!$F$11:$F$1010, $B94, Expenses!$G$11:$G$1010))</f>
        <v/>
      </c>
      <c r="F94" s="32"/>
      <c r="G94" s="7" t="str">
        <f>IF($B94="", "", COUNTIF(Expenses!$F$11:$F$1010, $B94))</f>
        <v/>
      </c>
      <c r="H94" s="32"/>
      <c r="I94" s="54" t="str">
        <f>IF($B94="", "", IFERROR(ROUND($E94/Expenses!$G$7, 2), ""))</f>
        <v/>
      </c>
      <c r="J94" s="32"/>
      <c r="L94" s="7" t="str">
        <f t="shared" si="1"/>
        <v/>
      </c>
      <c r="N94" s="7" t="str">
        <f>IF($E94="", "", COUNTIF($E$11:$E$230, "&gt;"&amp;$E94)+1+COUNTIF($E$11:$E94, $E94)-1)</f>
        <v/>
      </c>
    </row>
    <row r="95" spans="1:14" x14ac:dyDescent="0.25">
      <c r="A95" s="32"/>
      <c r="B95" s="20"/>
      <c r="C95" s="35"/>
      <c r="D95" s="32"/>
      <c r="E95" s="27" t="str">
        <f>IF($B95="", "", SUMIF(Expenses!$F$11:$F$1010, $B95, Expenses!$G$11:$G$1010))</f>
        <v/>
      </c>
      <c r="F95" s="32"/>
      <c r="G95" s="7" t="str">
        <f>IF($B95="", "", COUNTIF(Expenses!$F$11:$F$1010, $B95))</f>
        <v/>
      </c>
      <c r="H95" s="32"/>
      <c r="I95" s="54" t="str">
        <f>IF($B95="", "", IFERROR(ROUND($E95/Expenses!$G$7, 2), ""))</f>
        <v/>
      </c>
      <c r="J95" s="32"/>
      <c r="L95" s="7" t="str">
        <f t="shared" si="1"/>
        <v/>
      </c>
      <c r="N95" s="7" t="str">
        <f>IF($E95="", "", COUNTIF($E$11:$E$230, "&gt;"&amp;$E95)+1+COUNTIF($E$11:$E95, $E95)-1)</f>
        <v/>
      </c>
    </row>
    <row r="96" spans="1:14" x14ac:dyDescent="0.25">
      <c r="A96" s="32"/>
      <c r="B96" s="20"/>
      <c r="C96" s="35"/>
      <c r="D96" s="32"/>
      <c r="E96" s="27" t="str">
        <f>IF($B96="", "", SUMIF(Expenses!$F$11:$F$1010, $B96, Expenses!$G$11:$G$1010))</f>
        <v/>
      </c>
      <c r="F96" s="32"/>
      <c r="G96" s="7" t="str">
        <f>IF($B96="", "", COUNTIF(Expenses!$F$11:$F$1010, $B96))</f>
        <v/>
      </c>
      <c r="H96" s="32"/>
      <c r="I96" s="54" t="str">
        <f>IF($B96="", "", IFERROR(ROUND($E96/Expenses!$G$7, 2), ""))</f>
        <v/>
      </c>
      <c r="J96" s="32"/>
      <c r="L96" s="7" t="str">
        <f t="shared" si="1"/>
        <v/>
      </c>
      <c r="N96" s="7" t="str">
        <f>IF($E96="", "", COUNTIF($E$11:$E$230, "&gt;"&amp;$E96)+1+COUNTIF($E$11:$E96, $E96)-1)</f>
        <v/>
      </c>
    </row>
    <row r="97" spans="1:14" x14ac:dyDescent="0.25">
      <c r="A97" s="32"/>
      <c r="B97" s="20"/>
      <c r="C97" s="35"/>
      <c r="D97" s="32"/>
      <c r="E97" s="27" t="str">
        <f>IF($B97="", "", SUMIF(Expenses!$F$11:$F$1010, $B97, Expenses!$G$11:$G$1010))</f>
        <v/>
      </c>
      <c r="F97" s="32"/>
      <c r="G97" s="7" t="str">
        <f>IF($B97="", "", COUNTIF(Expenses!$F$11:$F$1010, $B97))</f>
        <v/>
      </c>
      <c r="H97" s="32"/>
      <c r="I97" s="54" t="str">
        <f>IF($B97="", "", IFERROR(ROUND($E97/Expenses!$G$7, 2), ""))</f>
        <v/>
      </c>
      <c r="J97" s="32"/>
      <c r="L97" s="7" t="str">
        <f t="shared" si="1"/>
        <v/>
      </c>
      <c r="N97" s="7" t="str">
        <f>IF($E97="", "", COUNTIF($E$11:$E$230, "&gt;"&amp;$E97)+1+COUNTIF($E$11:$E97, $E97)-1)</f>
        <v/>
      </c>
    </row>
    <row r="98" spans="1:14" x14ac:dyDescent="0.25">
      <c r="A98" s="32"/>
      <c r="B98" s="20"/>
      <c r="C98" s="35"/>
      <c r="D98" s="32"/>
      <c r="E98" s="27" t="str">
        <f>IF($B98="", "", SUMIF(Expenses!$F$11:$F$1010, $B98, Expenses!$G$11:$G$1010))</f>
        <v/>
      </c>
      <c r="F98" s="32"/>
      <c r="G98" s="7" t="str">
        <f>IF($B98="", "", COUNTIF(Expenses!$F$11:$F$1010, $B98))</f>
        <v/>
      </c>
      <c r="H98" s="32"/>
      <c r="I98" s="54" t="str">
        <f>IF($B98="", "", IFERROR(ROUND($E98/Expenses!$G$7, 2), ""))</f>
        <v/>
      </c>
      <c r="J98" s="32"/>
      <c r="L98" s="7" t="str">
        <f t="shared" si="1"/>
        <v/>
      </c>
      <c r="N98" s="7" t="str">
        <f>IF($E98="", "", COUNTIF($E$11:$E$230, "&gt;"&amp;$E98)+1+COUNTIF($E$11:$E98, $E98)-1)</f>
        <v/>
      </c>
    </row>
    <row r="99" spans="1:14" x14ac:dyDescent="0.25">
      <c r="A99" s="32"/>
      <c r="B99" s="20"/>
      <c r="C99" s="35"/>
      <c r="D99" s="32"/>
      <c r="E99" s="27" t="str">
        <f>IF($B99="", "", SUMIF(Expenses!$F$11:$F$1010, $B99, Expenses!$G$11:$G$1010))</f>
        <v/>
      </c>
      <c r="F99" s="32"/>
      <c r="G99" s="7" t="str">
        <f>IF($B99="", "", COUNTIF(Expenses!$F$11:$F$1010, $B99))</f>
        <v/>
      </c>
      <c r="H99" s="32"/>
      <c r="I99" s="54" t="str">
        <f>IF($B99="", "", IFERROR(ROUND($E99/Expenses!$G$7, 2), ""))</f>
        <v/>
      </c>
      <c r="J99" s="32"/>
      <c r="L99" s="7" t="str">
        <f t="shared" si="1"/>
        <v/>
      </c>
      <c r="N99" s="7" t="str">
        <f>IF($E99="", "", COUNTIF($E$11:$E$230, "&gt;"&amp;$E99)+1+COUNTIF($E$11:$E99, $E99)-1)</f>
        <v/>
      </c>
    </row>
    <row r="100" spans="1:14" x14ac:dyDescent="0.25">
      <c r="A100" s="32"/>
      <c r="B100" s="20"/>
      <c r="C100" s="35"/>
      <c r="D100" s="32"/>
      <c r="E100" s="27" t="str">
        <f>IF($B100="", "", SUMIF(Expenses!$F$11:$F$1010, $B100, Expenses!$G$11:$G$1010))</f>
        <v/>
      </c>
      <c r="F100" s="32"/>
      <c r="G100" s="7" t="str">
        <f>IF($B100="", "", COUNTIF(Expenses!$F$11:$F$1010, $B100))</f>
        <v/>
      </c>
      <c r="H100" s="32"/>
      <c r="I100" s="54" t="str">
        <f>IF($B100="", "", IFERROR(ROUND($E100/Expenses!$G$7, 2), ""))</f>
        <v/>
      </c>
      <c r="J100" s="32"/>
      <c r="L100" s="7" t="str">
        <f t="shared" si="1"/>
        <v/>
      </c>
      <c r="N100" s="7" t="str">
        <f>IF($E100="", "", COUNTIF($E$11:$E$230, "&gt;"&amp;$E100)+1+COUNTIF($E$11:$E100, $E100)-1)</f>
        <v/>
      </c>
    </row>
    <row r="101" spans="1:14" x14ac:dyDescent="0.25">
      <c r="A101" s="32"/>
      <c r="B101" s="20"/>
      <c r="C101" s="35"/>
      <c r="D101" s="32"/>
      <c r="E101" s="27" t="str">
        <f>IF($B101="", "", SUMIF(Expenses!$F$11:$F$1010, $B101, Expenses!$G$11:$G$1010))</f>
        <v/>
      </c>
      <c r="F101" s="32"/>
      <c r="G101" s="7" t="str">
        <f>IF($B101="", "", COUNTIF(Expenses!$F$11:$F$1010, $B101))</f>
        <v/>
      </c>
      <c r="H101" s="32"/>
      <c r="I101" s="54" t="str">
        <f>IF($B101="", "", IFERROR(ROUND($E101/Expenses!$G$7, 2), ""))</f>
        <v/>
      </c>
      <c r="J101" s="32"/>
      <c r="L101" s="7" t="str">
        <f t="shared" si="1"/>
        <v/>
      </c>
      <c r="N101" s="7" t="str">
        <f>IF($E101="", "", COUNTIF($E$11:$E$230, "&gt;"&amp;$E101)+1+COUNTIF($E$11:$E101, $E101)-1)</f>
        <v/>
      </c>
    </row>
    <row r="102" spans="1:14" x14ac:dyDescent="0.25">
      <c r="A102" s="32"/>
      <c r="B102" s="20"/>
      <c r="C102" s="35"/>
      <c r="D102" s="32"/>
      <c r="E102" s="27" t="str">
        <f>IF($B102="", "", SUMIF(Expenses!$F$11:$F$1010, $B102, Expenses!$G$11:$G$1010))</f>
        <v/>
      </c>
      <c r="F102" s="32"/>
      <c r="G102" s="7" t="str">
        <f>IF($B102="", "", COUNTIF(Expenses!$F$11:$F$1010, $B102))</f>
        <v/>
      </c>
      <c r="H102" s="32"/>
      <c r="I102" s="54" t="str">
        <f>IF($B102="", "", IFERROR(ROUND($E102/Expenses!$G$7, 2), ""))</f>
        <v/>
      </c>
      <c r="J102" s="32"/>
      <c r="L102" s="7" t="str">
        <f t="shared" si="1"/>
        <v/>
      </c>
      <c r="N102" s="7" t="str">
        <f>IF($E102="", "", COUNTIF($E$11:$E$230, "&gt;"&amp;$E102)+1+COUNTIF($E$11:$E102, $E102)-1)</f>
        <v/>
      </c>
    </row>
    <row r="103" spans="1:14" x14ac:dyDescent="0.25">
      <c r="A103" s="32"/>
      <c r="B103" s="20"/>
      <c r="C103" s="35"/>
      <c r="D103" s="32"/>
      <c r="E103" s="27" t="str">
        <f>IF($B103="", "", SUMIF(Expenses!$F$11:$F$1010, $B103, Expenses!$G$11:$G$1010))</f>
        <v/>
      </c>
      <c r="F103" s="32"/>
      <c r="G103" s="7" t="str">
        <f>IF($B103="", "", COUNTIF(Expenses!$F$11:$F$1010, $B103))</f>
        <v/>
      </c>
      <c r="H103" s="32"/>
      <c r="I103" s="54" t="str">
        <f>IF($B103="", "", IFERROR(ROUND($E103/Expenses!$G$7, 2), ""))</f>
        <v/>
      </c>
      <c r="J103" s="32"/>
      <c r="L103" s="7" t="str">
        <f t="shared" si="1"/>
        <v/>
      </c>
      <c r="N103" s="7" t="str">
        <f>IF($E103="", "", COUNTIF($E$11:$E$230, "&gt;"&amp;$E103)+1+COUNTIF($E$11:$E103, $E103)-1)</f>
        <v/>
      </c>
    </row>
    <row r="104" spans="1:14" x14ac:dyDescent="0.25">
      <c r="A104" s="32"/>
      <c r="B104" s="20"/>
      <c r="C104" s="35"/>
      <c r="D104" s="32"/>
      <c r="E104" s="27" t="str">
        <f>IF($B104="", "", SUMIF(Expenses!$F$11:$F$1010, $B104, Expenses!$G$11:$G$1010))</f>
        <v/>
      </c>
      <c r="F104" s="32"/>
      <c r="G104" s="7" t="str">
        <f>IF($B104="", "", COUNTIF(Expenses!$F$11:$F$1010, $B104))</f>
        <v/>
      </c>
      <c r="H104" s="32"/>
      <c r="I104" s="54" t="str">
        <f>IF($B104="", "", IFERROR(ROUND($E104/Expenses!$G$7, 2), ""))</f>
        <v/>
      </c>
      <c r="J104" s="32"/>
      <c r="L104" s="7" t="str">
        <f t="shared" si="1"/>
        <v/>
      </c>
      <c r="N104" s="7" t="str">
        <f>IF($E104="", "", COUNTIF($E$11:$E$230, "&gt;"&amp;$E104)+1+COUNTIF($E$11:$E104, $E104)-1)</f>
        <v/>
      </c>
    </row>
    <row r="105" spans="1:14" x14ac:dyDescent="0.25">
      <c r="A105" s="32"/>
      <c r="B105" s="20"/>
      <c r="C105" s="35"/>
      <c r="D105" s="32"/>
      <c r="E105" s="27" t="str">
        <f>IF($B105="", "", SUMIF(Expenses!$F$11:$F$1010, $B105, Expenses!$G$11:$G$1010))</f>
        <v/>
      </c>
      <c r="F105" s="32"/>
      <c r="G105" s="7" t="str">
        <f>IF($B105="", "", COUNTIF(Expenses!$F$11:$F$1010, $B105))</f>
        <v/>
      </c>
      <c r="H105" s="32"/>
      <c r="I105" s="54" t="str">
        <f>IF($B105="", "", IFERROR(ROUND($E105/Expenses!$G$7, 2), ""))</f>
        <v/>
      </c>
      <c r="J105" s="32"/>
      <c r="L105" s="7" t="str">
        <f t="shared" si="1"/>
        <v/>
      </c>
      <c r="N105" s="7" t="str">
        <f>IF($E105="", "", COUNTIF($E$11:$E$230, "&gt;"&amp;$E105)+1+COUNTIF($E$11:$E105, $E105)-1)</f>
        <v/>
      </c>
    </row>
    <row r="106" spans="1:14" x14ac:dyDescent="0.25">
      <c r="A106" s="32"/>
      <c r="B106" s="20"/>
      <c r="C106" s="35"/>
      <c r="D106" s="32"/>
      <c r="E106" s="27" t="str">
        <f>IF($B106="", "", SUMIF(Expenses!$F$11:$F$1010, $B106, Expenses!$G$11:$G$1010))</f>
        <v/>
      </c>
      <c r="F106" s="32"/>
      <c r="G106" s="7" t="str">
        <f>IF($B106="", "", COUNTIF(Expenses!$F$11:$F$1010, $B106))</f>
        <v/>
      </c>
      <c r="H106" s="32"/>
      <c r="I106" s="54" t="str">
        <f>IF($B106="", "", IFERROR(ROUND($E106/Expenses!$G$7, 2), ""))</f>
        <v/>
      </c>
      <c r="J106" s="32"/>
      <c r="L106" s="7" t="str">
        <f t="shared" si="1"/>
        <v/>
      </c>
      <c r="N106" s="7" t="str">
        <f>IF($E106="", "", COUNTIF($E$11:$E$230, "&gt;"&amp;$E106)+1+COUNTIF($E$11:$E106, $E106)-1)</f>
        <v/>
      </c>
    </row>
    <row r="107" spans="1:14" x14ac:dyDescent="0.25">
      <c r="A107" s="32"/>
      <c r="B107" s="20"/>
      <c r="C107" s="35"/>
      <c r="D107" s="32"/>
      <c r="E107" s="27" t="str">
        <f>IF($B107="", "", SUMIF(Expenses!$F$11:$F$1010, $B107, Expenses!$G$11:$G$1010))</f>
        <v/>
      </c>
      <c r="F107" s="32"/>
      <c r="G107" s="7" t="str">
        <f>IF($B107="", "", COUNTIF(Expenses!$F$11:$F$1010, $B107))</f>
        <v/>
      </c>
      <c r="H107" s="32"/>
      <c r="I107" s="54" t="str">
        <f>IF($B107="", "", IFERROR(ROUND($E107/Expenses!$G$7, 2), ""))</f>
        <v/>
      </c>
      <c r="J107" s="32"/>
      <c r="L107" s="7" t="str">
        <f t="shared" si="1"/>
        <v/>
      </c>
      <c r="N107" s="7" t="str">
        <f>IF($E107="", "", COUNTIF($E$11:$E$230, "&gt;"&amp;$E107)+1+COUNTIF($E$11:$E107, $E107)-1)</f>
        <v/>
      </c>
    </row>
    <row r="108" spans="1:14" x14ac:dyDescent="0.25">
      <c r="A108" s="32"/>
      <c r="B108" s="20"/>
      <c r="C108" s="35"/>
      <c r="D108" s="32"/>
      <c r="E108" s="27" t="str">
        <f>IF($B108="", "", SUMIF(Expenses!$F$11:$F$1010, $B108, Expenses!$G$11:$G$1010))</f>
        <v/>
      </c>
      <c r="F108" s="32"/>
      <c r="G108" s="7" t="str">
        <f>IF($B108="", "", COUNTIF(Expenses!$F$11:$F$1010, $B108))</f>
        <v/>
      </c>
      <c r="H108" s="32"/>
      <c r="I108" s="54" t="str">
        <f>IF($B108="", "", IFERROR(ROUND($E108/Expenses!$G$7, 2), ""))</f>
        <v/>
      </c>
      <c r="J108" s="32"/>
      <c r="L108" s="7" t="str">
        <f t="shared" si="1"/>
        <v/>
      </c>
      <c r="N108" s="7" t="str">
        <f>IF($E108="", "", COUNTIF($E$11:$E$230, "&gt;"&amp;$E108)+1+COUNTIF($E$11:$E108, $E108)-1)</f>
        <v/>
      </c>
    </row>
    <row r="109" spans="1:14" x14ac:dyDescent="0.25">
      <c r="A109" s="32"/>
      <c r="B109" s="20"/>
      <c r="C109" s="35"/>
      <c r="D109" s="32"/>
      <c r="E109" s="27" t="str">
        <f>IF($B109="", "", SUMIF(Expenses!$F$11:$F$1010, $B109, Expenses!$G$11:$G$1010))</f>
        <v/>
      </c>
      <c r="F109" s="32"/>
      <c r="G109" s="7" t="str">
        <f>IF($B109="", "", COUNTIF(Expenses!$F$11:$F$1010, $B109))</f>
        <v/>
      </c>
      <c r="H109" s="32"/>
      <c r="I109" s="54" t="str">
        <f>IF($B109="", "", IFERROR(ROUND($E109/Expenses!$G$7, 2), ""))</f>
        <v/>
      </c>
      <c r="J109" s="32"/>
      <c r="L109" s="7" t="str">
        <f t="shared" si="1"/>
        <v/>
      </c>
      <c r="N109" s="7" t="str">
        <f>IF($E109="", "", COUNTIF($E$11:$E$230, "&gt;"&amp;$E109)+1+COUNTIF($E$11:$E109, $E109)-1)</f>
        <v/>
      </c>
    </row>
    <row r="110" spans="1:14" x14ac:dyDescent="0.25">
      <c r="A110" s="32"/>
      <c r="B110" s="20"/>
      <c r="C110" s="35"/>
      <c r="D110" s="32"/>
      <c r="E110" s="27" t="str">
        <f>IF($B110="", "", SUMIF(Expenses!$F$11:$F$1010, $B110, Expenses!$G$11:$G$1010))</f>
        <v/>
      </c>
      <c r="F110" s="32"/>
      <c r="G110" s="7" t="str">
        <f>IF($B110="", "", COUNTIF(Expenses!$F$11:$F$1010, $B110))</f>
        <v/>
      </c>
      <c r="H110" s="32"/>
      <c r="I110" s="54" t="str">
        <f>IF($B110="", "", IFERROR(ROUND($E110/Expenses!$G$7, 2), ""))</f>
        <v/>
      </c>
      <c r="J110" s="32"/>
      <c r="L110" s="7" t="str">
        <f t="shared" si="1"/>
        <v/>
      </c>
      <c r="N110" s="7" t="str">
        <f>IF($E110="", "", COUNTIF($E$11:$E$230, "&gt;"&amp;$E110)+1+COUNTIF($E$11:$E110, $E110)-1)</f>
        <v/>
      </c>
    </row>
    <row r="111" spans="1:14" x14ac:dyDescent="0.25">
      <c r="A111" s="32"/>
      <c r="B111" s="20"/>
      <c r="C111" s="35"/>
      <c r="D111" s="32"/>
      <c r="E111" s="27" t="str">
        <f>IF($B111="", "", SUMIF(Expenses!$F$11:$F$1010, $B111, Expenses!$G$11:$G$1010))</f>
        <v/>
      </c>
      <c r="F111" s="32"/>
      <c r="G111" s="7" t="str">
        <f>IF($B111="", "", COUNTIF(Expenses!$F$11:$F$1010, $B111))</f>
        <v/>
      </c>
      <c r="H111" s="32"/>
      <c r="I111" s="54" t="str">
        <f>IF($B111="", "", IFERROR(ROUND($E111/Expenses!$G$7, 2), ""))</f>
        <v/>
      </c>
      <c r="J111" s="32"/>
      <c r="L111" s="7" t="str">
        <f t="shared" si="1"/>
        <v/>
      </c>
      <c r="N111" s="7" t="str">
        <f>IF($E111="", "", COUNTIF($E$11:$E$230, "&gt;"&amp;$E111)+1+COUNTIF($E$11:$E111, $E111)-1)</f>
        <v/>
      </c>
    </row>
    <row r="112" spans="1:14" x14ac:dyDescent="0.25">
      <c r="A112" s="32"/>
      <c r="B112" s="20"/>
      <c r="C112" s="35"/>
      <c r="D112" s="32"/>
      <c r="E112" s="27" t="str">
        <f>IF($B112="", "", SUMIF(Expenses!$F$11:$F$1010, $B112, Expenses!$G$11:$G$1010))</f>
        <v/>
      </c>
      <c r="F112" s="32"/>
      <c r="G112" s="7" t="str">
        <f>IF($B112="", "", COUNTIF(Expenses!$F$11:$F$1010, $B112))</f>
        <v/>
      </c>
      <c r="H112" s="32"/>
      <c r="I112" s="54" t="str">
        <f>IF($B112="", "", IFERROR(ROUND($E112/Expenses!$G$7, 2), ""))</f>
        <v/>
      </c>
      <c r="J112" s="32"/>
      <c r="L112" s="7" t="str">
        <f t="shared" si="1"/>
        <v/>
      </c>
      <c r="N112" s="7" t="str">
        <f>IF($E112="", "", COUNTIF($E$11:$E$230, "&gt;"&amp;$E112)+1+COUNTIF($E$11:$E112, $E112)-1)</f>
        <v/>
      </c>
    </row>
    <row r="113" spans="1:14" x14ac:dyDescent="0.25">
      <c r="A113" s="32"/>
      <c r="B113" s="20"/>
      <c r="C113" s="35"/>
      <c r="D113" s="32"/>
      <c r="E113" s="27" t="str">
        <f>IF($B113="", "", SUMIF(Expenses!$F$11:$F$1010, $B113, Expenses!$G$11:$G$1010))</f>
        <v/>
      </c>
      <c r="F113" s="32"/>
      <c r="G113" s="7" t="str">
        <f>IF($B113="", "", COUNTIF(Expenses!$F$11:$F$1010, $B113))</f>
        <v/>
      </c>
      <c r="H113" s="32"/>
      <c r="I113" s="54" t="str">
        <f>IF($B113="", "", IFERROR(ROUND($E113/Expenses!$G$7, 2), ""))</f>
        <v/>
      </c>
      <c r="J113" s="32"/>
      <c r="L113" s="7" t="str">
        <f t="shared" si="1"/>
        <v/>
      </c>
      <c r="N113" s="7" t="str">
        <f>IF($E113="", "", COUNTIF($E$11:$E$230, "&gt;"&amp;$E113)+1+COUNTIF($E$11:$E113, $E113)-1)</f>
        <v/>
      </c>
    </row>
    <row r="114" spans="1:14" x14ac:dyDescent="0.25">
      <c r="A114" s="32"/>
      <c r="B114" s="20"/>
      <c r="C114" s="35"/>
      <c r="D114" s="32"/>
      <c r="E114" s="27" t="str">
        <f>IF($B114="", "", SUMIF(Expenses!$F$11:$F$1010, $B114, Expenses!$G$11:$G$1010))</f>
        <v/>
      </c>
      <c r="F114" s="32"/>
      <c r="G114" s="7" t="str">
        <f>IF($B114="", "", COUNTIF(Expenses!$F$11:$F$1010, $B114))</f>
        <v/>
      </c>
      <c r="H114" s="32"/>
      <c r="I114" s="54" t="str">
        <f>IF($B114="", "", IFERROR(ROUND($E114/Expenses!$G$7, 2), ""))</f>
        <v/>
      </c>
      <c r="J114" s="32"/>
      <c r="L114" s="7" t="str">
        <f t="shared" si="1"/>
        <v/>
      </c>
      <c r="N114" s="7" t="str">
        <f>IF($E114="", "", COUNTIF($E$11:$E$230, "&gt;"&amp;$E114)+1+COUNTIF($E$11:$E114, $E114)-1)</f>
        <v/>
      </c>
    </row>
    <row r="115" spans="1:14" x14ac:dyDescent="0.25">
      <c r="A115" s="32"/>
      <c r="B115" s="20"/>
      <c r="C115" s="35"/>
      <c r="D115" s="32"/>
      <c r="E115" s="27" t="str">
        <f>IF($B115="", "", SUMIF(Expenses!$F$11:$F$1010, $B115, Expenses!$G$11:$G$1010))</f>
        <v/>
      </c>
      <c r="F115" s="32"/>
      <c r="G115" s="7" t="str">
        <f>IF($B115="", "", COUNTIF(Expenses!$F$11:$F$1010, $B115))</f>
        <v/>
      </c>
      <c r="H115" s="32"/>
      <c r="I115" s="54" t="str">
        <f>IF($B115="", "", IFERROR(ROUND($E115/Expenses!$G$7, 2), ""))</f>
        <v/>
      </c>
      <c r="J115" s="32"/>
      <c r="L115" s="7" t="str">
        <f t="shared" si="1"/>
        <v/>
      </c>
      <c r="N115" s="7" t="str">
        <f>IF($E115="", "", COUNTIF($E$11:$E$230, "&gt;"&amp;$E115)+1+COUNTIF($E$11:$E115, $E115)-1)</f>
        <v/>
      </c>
    </row>
    <row r="116" spans="1:14" x14ac:dyDescent="0.25">
      <c r="A116" s="32"/>
      <c r="B116" s="20"/>
      <c r="C116" s="35"/>
      <c r="D116" s="32"/>
      <c r="E116" s="27" t="str">
        <f>IF($B116="", "", SUMIF(Expenses!$F$11:$F$1010, $B116, Expenses!$G$11:$G$1010))</f>
        <v/>
      </c>
      <c r="F116" s="32"/>
      <c r="G116" s="7" t="str">
        <f>IF($B116="", "", COUNTIF(Expenses!$F$11:$F$1010, $B116))</f>
        <v/>
      </c>
      <c r="H116" s="32"/>
      <c r="I116" s="54" t="str">
        <f>IF($B116="", "", IFERROR(ROUND($E116/Expenses!$G$7, 2), ""))</f>
        <v/>
      </c>
      <c r="J116" s="32"/>
      <c r="L116" s="7" t="str">
        <f t="shared" si="1"/>
        <v/>
      </c>
      <c r="N116" s="7" t="str">
        <f>IF($E116="", "", COUNTIF($E$11:$E$230, "&gt;"&amp;$E116)+1+COUNTIF($E$11:$E116, $E116)-1)</f>
        <v/>
      </c>
    </row>
    <row r="117" spans="1:14" x14ac:dyDescent="0.25">
      <c r="A117" s="32"/>
      <c r="B117" s="20"/>
      <c r="C117" s="35"/>
      <c r="D117" s="32"/>
      <c r="E117" s="27" t="str">
        <f>IF($B117="", "", SUMIF(Expenses!$F$11:$F$1010, $B117, Expenses!$G$11:$G$1010))</f>
        <v/>
      </c>
      <c r="F117" s="32"/>
      <c r="G117" s="7" t="str">
        <f>IF($B117="", "", COUNTIF(Expenses!$F$11:$F$1010, $B117))</f>
        <v/>
      </c>
      <c r="H117" s="32"/>
      <c r="I117" s="54" t="str">
        <f>IF($B117="", "", IFERROR(ROUND($E117/Expenses!$G$7, 2), ""))</f>
        <v/>
      </c>
      <c r="J117" s="32"/>
      <c r="L117" s="7" t="str">
        <f t="shared" si="1"/>
        <v/>
      </c>
      <c r="N117" s="7" t="str">
        <f>IF($E117="", "", COUNTIF($E$11:$E$230, "&gt;"&amp;$E117)+1+COUNTIF($E$11:$E117, $E117)-1)</f>
        <v/>
      </c>
    </row>
    <row r="118" spans="1:14" x14ac:dyDescent="0.25">
      <c r="A118" s="32"/>
      <c r="B118" s="20"/>
      <c r="C118" s="35"/>
      <c r="D118" s="32"/>
      <c r="E118" s="27" t="str">
        <f>IF($B118="", "", SUMIF(Expenses!$F$11:$F$1010, $B118, Expenses!$G$11:$G$1010))</f>
        <v/>
      </c>
      <c r="F118" s="32"/>
      <c r="G118" s="7" t="str">
        <f>IF($B118="", "", COUNTIF(Expenses!$F$11:$F$1010, $B118))</f>
        <v/>
      </c>
      <c r="H118" s="32"/>
      <c r="I118" s="54" t="str">
        <f>IF($B118="", "", IFERROR(ROUND($E118/Expenses!$G$7, 2), ""))</f>
        <v/>
      </c>
      <c r="J118" s="32"/>
      <c r="L118" s="7" t="str">
        <f t="shared" si="1"/>
        <v/>
      </c>
      <c r="N118" s="7" t="str">
        <f>IF($E118="", "", COUNTIF($E$11:$E$230, "&gt;"&amp;$E118)+1+COUNTIF($E$11:$E118, $E118)-1)</f>
        <v/>
      </c>
    </row>
    <row r="119" spans="1:14" x14ac:dyDescent="0.25">
      <c r="A119" s="32"/>
      <c r="B119" s="20"/>
      <c r="C119" s="35"/>
      <c r="D119" s="32"/>
      <c r="E119" s="27" t="str">
        <f>IF($B119="", "", SUMIF(Expenses!$F$11:$F$1010, $B119, Expenses!$G$11:$G$1010))</f>
        <v/>
      </c>
      <c r="F119" s="32"/>
      <c r="G119" s="7" t="str">
        <f>IF($B119="", "", COUNTIF(Expenses!$F$11:$F$1010, $B119))</f>
        <v/>
      </c>
      <c r="H119" s="32"/>
      <c r="I119" s="54" t="str">
        <f>IF($B119="", "", IFERROR(ROUND($E119/Expenses!$G$7, 2), ""))</f>
        <v/>
      </c>
      <c r="J119" s="32"/>
      <c r="L119" s="7" t="str">
        <f t="shared" si="1"/>
        <v/>
      </c>
      <c r="N119" s="7" t="str">
        <f>IF($E119="", "", COUNTIF($E$11:$E$230, "&gt;"&amp;$E119)+1+COUNTIF($E$11:$E119, $E119)-1)</f>
        <v/>
      </c>
    </row>
    <row r="120" spans="1:14" x14ac:dyDescent="0.25">
      <c r="A120" s="32"/>
      <c r="B120" s="20"/>
      <c r="C120" s="35"/>
      <c r="D120" s="32"/>
      <c r="E120" s="27" t="str">
        <f>IF($B120="", "", SUMIF(Expenses!$F$11:$F$1010, $B120, Expenses!$G$11:$G$1010))</f>
        <v/>
      </c>
      <c r="F120" s="32"/>
      <c r="G120" s="7" t="str">
        <f>IF($B120="", "", COUNTIF(Expenses!$F$11:$F$1010, $B120))</f>
        <v/>
      </c>
      <c r="H120" s="32"/>
      <c r="I120" s="54" t="str">
        <f>IF($B120="", "", IFERROR(ROUND($E120/Expenses!$G$7, 2), ""))</f>
        <v/>
      </c>
      <c r="J120" s="32"/>
      <c r="L120" s="7" t="str">
        <f t="shared" si="1"/>
        <v/>
      </c>
      <c r="N120" s="7" t="str">
        <f>IF($E120="", "", COUNTIF($E$11:$E$230, "&gt;"&amp;$E120)+1+COUNTIF($E$11:$E120, $E120)-1)</f>
        <v/>
      </c>
    </row>
    <row r="121" spans="1:14" x14ac:dyDescent="0.25">
      <c r="A121" s="32"/>
      <c r="B121" s="20"/>
      <c r="C121" s="35"/>
      <c r="D121" s="32"/>
      <c r="E121" s="27" t="str">
        <f>IF($B121="", "", SUMIF(Expenses!$F$11:$F$1010, $B121, Expenses!$G$11:$G$1010))</f>
        <v/>
      </c>
      <c r="F121" s="32"/>
      <c r="G121" s="7" t="str">
        <f>IF($B121="", "", COUNTIF(Expenses!$F$11:$F$1010, $B121))</f>
        <v/>
      </c>
      <c r="H121" s="32"/>
      <c r="I121" s="54" t="str">
        <f>IF($B121="", "", IFERROR(ROUND($E121/Expenses!$G$7, 2), ""))</f>
        <v/>
      </c>
      <c r="J121" s="32"/>
      <c r="L121" s="7" t="str">
        <f t="shared" si="1"/>
        <v/>
      </c>
      <c r="N121" s="7" t="str">
        <f>IF($E121="", "", COUNTIF($E$11:$E$230, "&gt;"&amp;$E121)+1+COUNTIF($E$11:$E121, $E121)-1)</f>
        <v/>
      </c>
    </row>
    <row r="122" spans="1:14" x14ac:dyDescent="0.25">
      <c r="A122" s="32"/>
      <c r="B122" s="20"/>
      <c r="C122" s="35"/>
      <c r="D122" s="32"/>
      <c r="E122" s="27" t="str">
        <f>IF($B122="", "", SUMIF(Expenses!$F$11:$F$1010, $B122, Expenses!$G$11:$G$1010))</f>
        <v/>
      </c>
      <c r="F122" s="32"/>
      <c r="G122" s="7" t="str">
        <f>IF($B122="", "", COUNTIF(Expenses!$F$11:$F$1010, $B122))</f>
        <v/>
      </c>
      <c r="H122" s="32"/>
      <c r="I122" s="54" t="str">
        <f>IF($B122="", "", IFERROR(ROUND($E122/Expenses!$G$7, 2), ""))</f>
        <v/>
      </c>
      <c r="J122" s="32"/>
      <c r="L122" s="7" t="str">
        <f t="shared" si="1"/>
        <v/>
      </c>
      <c r="N122" s="7" t="str">
        <f>IF($E122="", "", COUNTIF($E$11:$E$230, "&gt;"&amp;$E122)+1+COUNTIF($E$11:$E122, $E122)-1)</f>
        <v/>
      </c>
    </row>
    <row r="123" spans="1:14" x14ac:dyDescent="0.25">
      <c r="A123" s="32"/>
      <c r="B123" s="20"/>
      <c r="C123" s="35"/>
      <c r="D123" s="32"/>
      <c r="E123" s="27" t="str">
        <f>IF($B123="", "", SUMIF(Expenses!$F$11:$F$1010, $B123, Expenses!$G$11:$G$1010))</f>
        <v/>
      </c>
      <c r="F123" s="32"/>
      <c r="G123" s="7" t="str">
        <f>IF($B123="", "", COUNTIF(Expenses!$F$11:$F$1010, $B123))</f>
        <v/>
      </c>
      <c r="H123" s="32"/>
      <c r="I123" s="54" t="str">
        <f>IF($B123="", "", IFERROR(ROUND($E123/Expenses!$G$7, 2), ""))</f>
        <v/>
      </c>
      <c r="J123" s="32"/>
      <c r="L123" s="7" t="str">
        <f t="shared" si="1"/>
        <v/>
      </c>
      <c r="N123" s="7" t="str">
        <f>IF($E123="", "", COUNTIF($E$11:$E$230, "&gt;"&amp;$E123)+1+COUNTIF($E$11:$E123, $E123)-1)</f>
        <v/>
      </c>
    </row>
    <row r="124" spans="1:14" x14ac:dyDescent="0.25">
      <c r="A124" s="32"/>
      <c r="B124" s="20"/>
      <c r="C124" s="35"/>
      <c r="D124" s="32"/>
      <c r="E124" s="27" t="str">
        <f>IF($B124="", "", SUMIF(Expenses!$F$11:$F$1010, $B124, Expenses!$G$11:$G$1010))</f>
        <v/>
      </c>
      <c r="F124" s="32"/>
      <c r="G124" s="7" t="str">
        <f>IF($B124="", "", COUNTIF(Expenses!$F$11:$F$1010, $B124))</f>
        <v/>
      </c>
      <c r="H124" s="32"/>
      <c r="I124" s="54" t="str">
        <f>IF($B124="", "", IFERROR(ROUND($E124/Expenses!$G$7, 2), ""))</f>
        <v/>
      </c>
      <c r="J124" s="32"/>
      <c r="L124" s="7" t="str">
        <f t="shared" si="1"/>
        <v/>
      </c>
      <c r="N124" s="7" t="str">
        <f>IF($E124="", "", COUNTIF($E$11:$E$230, "&gt;"&amp;$E124)+1+COUNTIF($E$11:$E124, $E124)-1)</f>
        <v/>
      </c>
    </row>
    <row r="125" spans="1:14" x14ac:dyDescent="0.25">
      <c r="A125" s="32"/>
      <c r="B125" s="20"/>
      <c r="C125" s="35"/>
      <c r="D125" s="32"/>
      <c r="E125" s="27" t="str">
        <f>IF($B125="", "", SUMIF(Expenses!$F$11:$F$1010, $B125, Expenses!$G$11:$G$1010))</f>
        <v/>
      </c>
      <c r="F125" s="32"/>
      <c r="G125" s="7" t="str">
        <f>IF($B125="", "", COUNTIF(Expenses!$F$11:$F$1010, $B125))</f>
        <v/>
      </c>
      <c r="H125" s="32"/>
      <c r="I125" s="54" t="str">
        <f>IF($B125="", "", IFERROR(ROUND($E125/Expenses!$G$7, 2), ""))</f>
        <v/>
      </c>
      <c r="J125" s="32"/>
      <c r="L125" s="7" t="str">
        <f t="shared" si="1"/>
        <v/>
      </c>
      <c r="N125" s="7" t="str">
        <f>IF($E125="", "", COUNTIF($E$11:$E$230, "&gt;"&amp;$E125)+1+COUNTIF($E$11:$E125, $E125)-1)</f>
        <v/>
      </c>
    </row>
    <row r="126" spans="1:14" x14ac:dyDescent="0.25">
      <c r="A126" s="32"/>
      <c r="B126" s="20"/>
      <c r="C126" s="35"/>
      <c r="D126" s="32"/>
      <c r="E126" s="27" t="str">
        <f>IF($B126="", "", SUMIF(Expenses!$F$11:$F$1010, $B126, Expenses!$G$11:$G$1010))</f>
        <v/>
      </c>
      <c r="F126" s="32"/>
      <c r="G126" s="7" t="str">
        <f>IF($B126="", "", COUNTIF(Expenses!$F$11:$F$1010, $B126))</f>
        <v/>
      </c>
      <c r="H126" s="32"/>
      <c r="I126" s="54" t="str">
        <f>IF($B126="", "", IFERROR(ROUND($E126/Expenses!$G$7, 2), ""))</f>
        <v/>
      </c>
      <c r="J126" s="32"/>
      <c r="L126" s="7" t="str">
        <f t="shared" si="1"/>
        <v/>
      </c>
      <c r="N126" s="7" t="str">
        <f>IF($E126="", "", COUNTIF($E$11:$E$230, "&gt;"&amp;$E126)+1+COUNTIF($E$11:$E126, $E126)-1)</f>
        <v/>
      </c>
    </row>
    <row r="127" spans="1:14" x14ac:dyDescent="0.25">
      <c r="A127" s="32"/>
      <c r="B127" s="20"/>
      <c r="C127" s="35"/>
      <c r="D127" s="32"/>
      <c r="E127" s="27" t="str">
        <f>IF($B127="", "", SUMIF(Expenses!$F$11:$F$1010, $B127, Expenses!$G$11:$G$1010))</f>
        <v/>
      </c>
      <c r="F127" s="32"/>
      <c r="G127" s="7" t="str">
        <f>IF($B127="", "", COUNTIF(Expenses!$F$11:$F$1010, $B127))</f>
        <v/>
      </c>
      <c r="H127" s="32"/>
      <c r="I127" s="54" t="str">
        <f>IF($B127="", "", IFERROR(ROUND($E127/Expenses!$G$7, 2), ""))</f>
        <v/>
      </c>
      <c r="J127" s="32"/>
      <c r="L127" s="7" t="str">
        <f t="shared" si="1"/>
        <v/>
      </c>
      <c r="N127" s="7" t="str">
        <f>IF($E127="", "", COUNTIF($E$11:$E$230, "&gt;"&amp;$E127)+1+COUNTIF($E$11:$E127, $E127)-1)</f>
        <v/>
      </c>
    </row>
    <row r="128" spans="1:14" x14ac:dyDescent="0.25">
      <c r="A128" s="32"/>
      <c r="B128" s="20"/>
      <c r="C128" s="35"/>
      <c r="D128" s="32"/>
      <c r="E128" s="27" t="str">
        <f>IF($B128="", "", SUMIF(Expenses!$F$11:$F$1010, $B128, Expenses!$G$11:$G$1010))</f>
        <v/>
      </c>
      <c r="F128" s="32"/>
      <c r="G128" s="7" t="str">
        <f>IF($B128="", "", COUNTIF(Expenses!$F$11:$F$1010, $B128))</f>
        <v/>
      </c>
      <c r="H128" s="32"/>
      <c r="I128" s="54" t="str">
        <f>IF($B128="", "", IFERROR(ROUND($E128/Expenses!$G$7, 2), ""))</f>
        <v/>
      </c>
      <c r="J128" s="32"/>
      <c r="L128" s="7" t="str">
        <f t="shared" si="1"/>
        <v/>
      </c>
      <c r="N128" s="7" t="str">
        <f>IF($E128="", "", COUNTIF($E$11:$E$230, "&gt;"&amp;$E128)+1+COUNTIF($E$11:$E128, $E128)-1)</f>
        <v/>
      </c>
    </row>
    <row r="129" spans="1:14" x14ac:dyDescent="0.25">
      <c r="A129" s="32"/>
      <c r="B129" s="20"/>
      <c r="C129" s="35"/>
      <c r="D129" s="32"/>
      <c r="E129" s="27" t="str">
        <f>IF($B129="", "", SUMIF(Expenses!$F$11:$F$1010, $B129, Expenses!$G$11:$G$1010))</f>
        <v/>
      </c>
      <c r="F129" s="32"/>
      <c r="G129" s="7" t="str">
        <f>IF($B129="", "", COUNTIF(Expenses!$F$11:$F$1010, $B129))</f>
        <v/>
      </c>
      <c r="H129" s="32"/>
      <c r="I129" s="54" t="str">
        <f>IF($B129="", "", IFERROR(ROUND($E129/Expenses!$G$7, 2), ""))</f>
        <v/>
      </c>
      <c r="J129" s="32"/>
      <c r="L129" s="7" t="str">
        <f t="shared" si="1"/>
        <v/>
      </c>
      <c r="N129" s="7" t="str">
        <f>IF($E129="", "", COUNTIF($E$11:$E$230, "&gt;"&amp;$E129)+1+COUNTIF($E$11:$E129, $E129)-1)</f>
        <v/>
      </c>
    </row>
    <row r="130" spans="1:14" x14ac:dyDescent="0.25">
      <c r="A130" s="32"/>
      <c r="B130" s="20"/>
      <c r="C130" s="35"/>
      <c r="D130" s="32"/>
      <c r="E130" s="27" t="str">
        <f>IF($B130="", "", SUMIF(Expenses!$F$11:$F$1010, $B130, Expenses!$G$11:$G$1010))</f>
        <v/>
      </c>
      <c r="F130" s="32"/>
      <c r="G130" s="7" t="str">
        <f>IF($B130="", "", COUNTIF(Expenses!$F$11:$F$1010, $B130))</f>
        <v/>
      </c>
      <c r="H130" s="32"/>
      <c r="I130" s="54" t="str">
        <f>IF($B130="", "", IFERROR(ROUND($E130/Expenses!$G$7, 2), ""))</f>
        <v/>
      </c>
      <c r="J130" s="32"/>
      <c r="L130" s="7" t="str">
        <f t="shared" si="1"/>
        <v/>
      </c>
      <c r="N130" s="7" t="str">
        <f>IF($E130="", "", COUNTIF($E$11:$E$230, "&gt;"&amp;$E130)+1+COUNTIF($E$11:$E130, $E130)-1)</f>
        <v/>
      </c>
    </row>
    <row r="131" spans="1:14" x14ac:dyDescent="0.25">
      <c r="A131" s="32"/>
      <c r="B131" s="20"/>
      <c r="C131" s="35"/>
      <c r="D131" s="32"/>
      <c r="E131" s="27" t="str">
        <f>IF($B131="", "", SUMIF(Expenses!$F$11:$F$1010, $B131, Expenses!$G$11:$G$1010))</f>
        <v/>
      </c>
      <c r="F131" s="32"/>
      <c r="G131" s="7" t="str">
        <f>IF($B131="", "", COUNTIF(Expenses!$F$11:$F$1010, $B131))</f>
        <v/>
      </c>
      <c r="H131" s="32"/>
      <c r="I131" s="54" t="str">
        <f>IF($B131="", "", IFERROR(ROUND($E131/Expenses!$G$7, 2), ""))</f>
        <v/>
      </c>
      <c r="J131" s="32"/>
      <c r="L131" s="7" t="str">
        <f t="shared" si="1"/>
        <v/>
      </c>
      <c r="N131" s="7" t="str">
        <f>IF($E131="", "", COUNTIF($E$11:$E$230, "&gt;"&amp;$E131)+1+COUNTIF($E$11:$E131, $E131)-1)</f>
        <v/>
      </c>
    </row>
    <row r="132" spans="1:14" x14ac:dyDescent="0.25">
      <c r="A132" s="32"/>
      <c r="B132" s="20"/>
      <c r="C132" s="35"/>
      <c r="D132" s="32"/>
      <c r="E132" s="27" t="str">
        <f>IF($B132="", "", SUMIF(Expenses!$F$11:$F$1010, $B132, Expenses!$G$11:$G$1010))</f>
        <v/>
      </c>
      <c r="F132" s="32"/>
      <c r="G132" s="7" t="str">
        <f>IF($B132="", "", COUNTIF(Expenses!$F$11:$F$1010, $B132))</f>
        <v/>
      </c>
      <c r="H132" s="32"/>
      <c r="I132" s="54" t="str">
        <f>IF($B132="", "", IFERROR(ROUND($E132/Expenses!$G$7, 2), ""))</f>
        <v/>
      </c>
      <c r="J132" s="32"/>
      <c r="L132" s="7" t="str">
        <f t="shared" si="1"/>
        <v/>
      </c>
      <c r="N132" s="7" t="str">
        <f>IF($E132="", "", COUNTIF($E$11:$E$230, "&gt;"&amp;$E132)+1+COUNTIF($E$11:$E132, $E132)-1)</f>
        <v/>
      </c>
    </row>
    <row r="133" spans="1:14" x14ac:dyDescent="0.25">
      <c r="A133" s="32"/>
      <c r="B133" s="20"/>
      <c r="C133" s="35"/>
      <c r="D133" s="32"/>
      <c r="E133" s="27" t="str">
        <f>IF($B133="", "", SUMIF(Expenses!$F$11:$F$1010, $B133, Expenses!$G$11:$G$1010))</f>
        <v/>
      </c>
      <c r="F133" s="32"/>
      <c r="G133" s="7" t="str">
        <f>IF($B133="", "", COUNTIF(Expenses!$F$11:$F$1010, $B133))</f>
        <v/>
      </c>
      <c r="H133" s="32"/>
      <c r="I133" s="54" t="str">
        <f>IF($B133="", "", IFERROR(ROUND($E133/Expenses!$G$7, 2), ""))</f>
        <v/>
      </c>
      <c r="J133" s="32"/>
      <c r="L133" s="7" t="str">
        <f t="shared" si="1"/>
        <v/>
      </c>
      <c r="N133" s="7" t="str">
        <f>IF($E133="", "", COUNTIF($E$11:$E$230, "&gt;"&amp;$E133)+1+COUNTIF($E$11:$E133, $E133)-1)</f>
        <v/>
      </c>
    </row>
    <row r="134" spans="1:14" x14ac:dyDescent="0.25">
      <c r="A134" s="32"/>
      <c r="B134" s="20"/>
      <c r="C134" s="35"/>
      <c r="D134" s="32"/>
      <c r="E134" s="27" t="str">
        <f>IF($B134="", "", SUMIF(Expenses!$F$11:$F$1010, $B134, Expenses!$G$11:$G$1010))</f>
        <v/>
      </c>
      <c r="F134" s="32"/>
      <c r="G134" s="7" t="str">
        <f>IF($B134="", "", COUNTIF(Expenses!$F$11:$F$1010, $B134))</f>
        <v/>
      </c>
      <c r="H134" s="32"/>
      <c r="I134" s="54" t="str">
        <f>IF($B134="", "", IFERROR(ROUND($E134/Expenses!$G$7, 2), ""))</f>
        <v/>
      </c>
      <c r="J134" s="32"/>
      <c r="L134" s="7" t="str">
        <f t="shared" si="1"/>
        <v/>
      </c>
      <c r="N134" s="7" t="str">
        <f>IF($E134="", "", COUNTIF($E$11:$E$230, "&gt;"&amp;$E134)+1+COUNTIF($E$11:$E134, $E134)-1)</f>
        <v/>
      </c>
    </row>
    <row r="135" spans="1:14" x14ac:dyDescent="0.25">
      <c r="A135" s="32"/>
      <c r="B135" s="20"/>
      <c r="C135" s="35"/>
      <c r="D135" s="32"/>
      <c r="E135" s="27" t="str">
        <f>IF($B135="", "", SUMIF(Expenses!$F$11:$F$1010, $B135, Expenses!$G$11:$G$1010))</f>
        <v/>
      </c>
      <c r="F135" s="32"/>
      <c r="G135" s="7" t="str">
        <f>IF($B135="", "", COUNTIF(Expenses!$F$11:$F$1010, $B135))</f>
        <v/>
      </c>
      <c r="H135" s="32"/>
      <c r="I135" s="54" t="str">
        <f>IF($B135="", "", IFERROR(ROUND($E135/Expenses!$G$7, 2), ""))</f>
        <v/>
      </c>
      <c r="J135" s="32"/>
      <c r="L135" s="7" t="str">
        <f t="shared" si="1"/>
        <v/>
      </c>
      <c r="N135" s="7" t="str">
        <f>IF($E135="", "", COUNTIF($E$11:$E$230, "&gt;"&amp;$E135)+1+COUNTIF($E$11:$E135, $E135)-1)</f>
        <v/>
      </c>
    </row>
    <row r="136" spans="1:14" x14ac:dyDescent="0.25">
      <c r="A136" s="32"/>
      <c r="B136" s="20"/>
      <c r="C136" s="35"/>
      <c r="D136" s="32"/>
      <c r="E136" s="27" t="str">
        <f>IF($B136="", "", SUMIF(Expenses!$F$11:$F$1010, $B136, Expenses!$G$11:$G$1010))</f>
        <v/>
      </c>
      <c r="F136" s="32"/>
      <c r="G136" s="7" t="str">
        <f>IF($B136="", "", COUNTIF(Expenses!$F$11:$F$1010, $B136))</f>
        <v/>
      </c>
      <c r="H136" s="32"/>
      <c r="I136" s="54" t="str">
        <f>IF($B136="", "", IFERROR(ROUND($E136/Expenses!$G$7, 2), ""))</f>
        <v/>
      </c>
      <c r="J136" s="32"/>
      <c r="L136" s="7" t="str">
        <f t="shared" si="1"/>
        <v/>
      </c>
      <c r="N136" s="7" t="str">
        <f>IF($E136="", "", COUNTIF($E$11:$E$230, "&gt;"&amp;$E136)+1+COUNTIF($E$11:$E136, $E136)-1)</f>
        <v/>
      </c>
    </row>
    <row r="137" spans="1:14" x14ac:dyDescent="0.25">
      <c r="A137" s="32"/>
      <c r="B137" s="20"/>
      <c r="C137" s="35"/>
      <c r="D137" s="32"/>
      <c r="E137" s="27" t="str">
        <f>IF($B137="", "", SUMIF(Expenses!$F$11:$F$1010, $B137, Expenses!$G$11:$G$1010))</f>
        <v/>
      </c>
      <c r="F137" s="32"/>
      <c r="G137" s="7" t="str">
        <f>IF($B137="", "", COUNTIF(Expenses!$F$11:$F$1010, $B137))</f>
        <v/>
      </c>
      <c r="H137" s="32"/>
      <c r="I137" s="54" t="str">
        <f>IF($B137="", "", IFERROR(ROUND($E137/Expenses!$G$7, 2), ""))</f>
        <v/>
      </c>
      <c r="J137" s="32"/>
      <c r="L137" s="7" t="str">
        <f t="shared" si="1"/>
        <v/>
      </c>
      <c r="N137" s="7" t="str">
        <f>IF($E137="", "", COUNTIF($E$11:$E$230, "&gt;"&amp;$E137)+1+COUNTIF($E$11:$E137, $E137)-1)</f>
        <v/>
      </c>
    </row>
    <row r="138" spans="1:14" x14ac:dyDescent="0.25">
      <c r="A138" s="32"/>
      <c r="B138" s="20"/>
      <c r="C138" s="35"/>
      <c r="D138" s="32"/>
      <c r="E138" s="27" t="str">
        <f>IF($B138="", "", SUMIF(Expenses!$F$11:$F$1010, $B138, Expenses!$G$11:$G$1010))</f>
        <v/>
      </c>
      <c r="F138" s="32"/>
      <c r="G138" s="7" t="str">
        <f>IF($B138="", "", COUNTIF(Expenses!$F$11:$F$1010, $B138))</f>
        <v/>
      </c>
      <c r="H138" s="32"/>
      <c r="I138" s="54" t="str">
        <f>IF($B138="", "", IFERROR(ROUND($E138/Expenses!$G$7, 2), ""))</f>
        <v/>
      </c>
      <c r="J138" s="32"/>
      <c r="L138" s="7" t="str">
        <f t="shared" si="1"/>
        <v/>
      </c>
      <c r="N138" s="7" t="str">
        <f>IF($E138="", "", COUNTIF($E$11:$E$230, "&gt;"&amp;$E138)+1+COUNTIF($E$11:$E138, $E138)-1)</f>
        <v/>
      </c>
    </row>
    <row r="139" spans="1:14" x14ac:dyDescent="0.25">
      <c r="A139" s="32"/>
      <c r="B139" s="20"/>
      <c r="C139" s="35"/>
      <c r="D139" s="32"/>
      <c r="E139" s="27" t="str">
        <f>IF($B139="", "", SUMIF(Expenses!$F$11:$F$1010, $B139, Expenses!$G$11:$G$1010))</f>
        <v/>
      </c>
      <c r="F139" s="32"/>
      <c r="G139" s="7" t="str">
        <f>IF($B139="", "", COUNTIF(Expenses!$F$11:$F$1010, $B139))</f>
        <v/>
      </c>
      <c r="H139" s="32"/>
      <c r="I139" s="54" t="str">
        <f>IF($B139="", "", IFERROR(ROUND($E139/Expenses!$G$7, 2), ""))</f>
        <v/>
      </c>
      <c r="J139" s="32"/>
      <c r="L139" s="7" t="str">
        <f t="shared" si="1"/>
        <v/>
      </c>
      <c r="N139" s="7" t="str">
        <f>IF($E139="", "", COUNTIF($E$11:$E$230, "&gt;"&amp;$E139)+1+COUNTIF($E$11:$E139, $E139)-1)</f>
        <v/>
      </c>
    </row>
    <row r="140" spans="1:14" x14ac:dyDescent="0.25">
      <c r="A140" s="32"/>
      <c r="B140" s="20"/>
      <c r="C140" s="35"/>
      <c r="D140" s="32"/>
      <c r="E140" s="27" t="str">
        <f>IF($B140="", "", SUMIF(Expenses!$F$11:$F$1010, $B140, Expenses!$G$11:$G$1010))</f>
        <v/>
      </c>
      <c r="F140" s="32"/>
      <c r="G140" s="7" t="str">
        <f>IF($B140="", "", COUNTIF(Expenses!$F$11:$F$1010, $B140))</f>
        <v/>
      </c>
      <c r="H140" s="32"/>
      <c r="I140" s="54" t="str">
        <f>IF($B140="", "", IFERROR(ROUND($E140/Expenses!$G$7, 2), ""))</f>
        <v/>
      </c>
      <c r="J140" s="32"/>
      <c r="L140" s="7" t="str">
        <f t="shared" ref="L140:L203" si="2">IF($B140="", "", IF(COUNTIF($B$11:$B$230, $B140)&gt;1, "X", ""))</f>
        <v/>
      </c>
      <c r="N140" s="7" t="str">
        <f>IF($E140="", "", COUNTIF($E$11:$E$230, "&gt;"&amp;$E140)+1+COUNTIF($E$11:$E140, $E140)-1)</f>
        <v/>
      </c>
    </row>
    <row r="141" spans="1:14" x14ac:dyDescent="0.25">
      <c r="A141" s="32"/>
      <c r="B141" s="20"/>
      <c r="C141" s="35"/>
      <c r="D141" s="32"/>
      <c r="E141" s="27" t="str">
        <f>IF($B141="", "", SUMIF(Expenses!$F$11:$F$1010, $B141, Expenses!$G$11:$G$1010))</f>
        <v/>
      </c>
      <c r="F141" s="32"/>
      <c r="G141" s="7" t="str">
        <f>IF($B141="", "", COUNTIF(Expenses!$F$11:$F$1010, $B141))</f>
        <v/>
      </c>
      <c r="H141" s="32"/>
      <c r="I141" s="54" t="str">
        <f>IF($B141="", "", IFERROR(ROUND($E141/Expenses!$G$7, 2), ""))</f>
        <v/>
      </c>
      <c r="J141" s="32"/>
      <c r="L141" s="7" t="str">
        <f t="shared" si="2"/>
        <v/>
      </c>
      <c r="N141" s="7" t="str">
        <f>IF($E141="", "", COUNTIF($E$11:$E$230, "&gt;"&amp;$E141)+1+COUNTIF($E$11:$E141, $E141)-1)</f>
        <v/>
      </c>
    </row>
    <row r="142" spans="1:14" x14ac:dyDescent="0.25">
      <c r="A142" s="32"/>
      <c r="B142" s="20"/>
      <c r="C142" s="35"/>
      <c r="D142" s="32"/>
      <c r="E142" s="27" t="str">
        <f>IF($B142="", "", SUMIF(Expenses!$F$11:$F$1010, $B142, Expenses!$G$11:$G$1010))</f>
        <v/>
      </c>
      <c r="F142" s="32"/>
      <c r="G142" s="7" t="str">
        <f>IF($B142="", "", COUNTIF(Expenses!$F$11:$F$1010, $B142))</f>
        <v/>
      </c>
      <c r="H142" s="32"/>
      <c r="I142" s="54" t="str">
        <f>IF($B142="", "", IFERROR(ROUND($E142/Expenses!$G$7, 2), ""))</f>
        <v/>
      </c>
      <c r="J142" s="32"/>
      <c r="L142" s="7" t="str">
        <f t="shared" si="2"/>
        <v/>
      </c>
      <c r="N142" s="7" t="str">
        <f>IF($E142="", "", COUNTIF($E$11:$E$230, "&gt;"&amp;$E142)+1+COUNTIF($E$11:$E142, $E142)-1)</f>
        <v/>
      </c>
    </row>
    <row r="143" spans="1:14" x14ac:dyDescent="0.25">
      <c r="A143" s="32"/>
      <c r="B143" s="20"/>
      <c r="C143" s="35"/>
      <c r="D143" s="32"/>
      <c r="E143" s="27" t="str">
        <f>IF($B143="", "", SUMIF(Expenses!$F$11:$F$1010, $B143, Expenses!$G$11:$G$1010))</f>
        <v/>
      </c>
      <c r="F143" s="32"/>
      <c r="G143" s="7" t="str">
        <f>IF($B143="", "", COUNTIF(Expenses!$F$11:$F$1010, $B143))</f>
        <v/>
      </c>
      <c r="H143" s="32"/>
      <c r="I143" s="54" t="str">
        <f>IF($B143="", "", IFERROR(ROUND($E143/Expenses!$G$7, 2), ""))</f>
        <v/>
      </c>
      <c r="J143" s="32"/>
      <c r="L143" s="7" t="str">
        <f t="shared" si="2"/>
        <v/>
      </c>
      <c r="N143" s="7" t="str">
        <f>IF($E143="", "", COUNTIF($E$11:$E$230, "&gt;"&amp;$E143)+1+COUNTIF($E$11:$E143, $E143)-1)</f>
        <v/>
      </c>
    </row>
    <row r="144" spans="1:14" x14ac:dyDescent="0.25">
      <c r="A144" s="32"/>
      <c r="B144" s="20"/>
      <c r="C144" s="35"/>
      <c r="D144" s="32"/>
      <c r="E144" s="27" t="str">
        <f>IF($B144="", "", SUMIF(Expenses!$F$11:$F$1010, $B144, Expenses!$G$11:$G$1010))</f>
        <v/>
      </c>
      <c r="F144" s="32"/>
      <c r="G144" s="7" t="str">
        <f>IF($B144="", "", COUNTIF(Expenses!$F$11:$F$1010, $B144))</f>
        <v/>
      </c>
      <c r="H144" s="32"/>
      <c r="I144" s="54" t="str">
        <f>IF($B144="", "", IFERROR(ROUND($E144/Expenses!$G$7, 2), ""))</f>
        <v/>
      </c>
      <c r="J144" s="32"/>
      <c r="L144" s="7" t="str">
        <f t="shared" si="2"/>
        <v/>
      </c>
      <c r="N144" s="7" t="str">
        <f>IF($E144="", "", COUNTIF($E$11:$E$230, "&gt;"&amp;$E144)+1+COUNTIF($E$11:$E144, $E144)-1)</f>
        <v/>
      </c>
    </row>
    <row r="145" spans="1:14" x14ac:dyDescent="0.25">
      <c r="A145" s="32"/>
      <c r="B145" s="20"/>
      <c r="C145" s="35"/>
      <c r="D145" s="32"/>
      <c r="E145" s="27" t="str">
        <f>IF($B145="", "", SUMIF(Expenses!$F$11:$F$1010, $B145, Expenses!$G$11:$G$1010))</f>
        <v/>
      </c>
      <c r="F145" s="32"/>
      <c r="G145" s="7" t="str">
        <f>IF($B145="", "", COUNTIF(Expenses!$F$11:$F$1010, $B145))</f>
        <v/>
      </c>
      <c r="H145" s="32"/>
      <c r="I145" s="54" t="str">
        <f>IF($B145="", "", IFERROR(ROUND($E145/Expenses!$G$7, 2), ""))</f>
        <v/>
      </c>
      <c r="J145" s="32"/>
      <c r="L145" s="7" t="str">
        <f t="shared" si="2"/>
        <v/>
      </c>
      <c r="N145" s="7" t="str">
        <f>IF($E145="", "", COUNTIF($E$11:$E$230, "&gt;"&amp;$E145)+1+COUNTIF($E$11:$E145, $E145)-1)</f>
        <v/>
      </c>
    </row>
    <row r="146" spans="1:14" x14ac:dyDescent="0.25">
      <c r="A146" s="32"/>
      <c r="B146" s="20"/>
      <c r="C146" s="35"/>
      <c r="D146" s="32"/>
      <c r="E146" s="27" t="str">
        <f>IF($B146="", "", SUMIF(Expenses!$F$11:$F$1010, $B146, Expenses!$G$11:$G$1010))</f>
        <v/>
      </c>
      <c r="F146" s="32"/>
      <c r="G146" s="7" t="str">
        <f>IF($B146="", "", COUNTIF(Expenses!$F$11:$F$1010, $B146))</f>
        <v/>
      </c>
      <c r="H146" s="32"/>
      <c r="I146" s="54" t="str">
        <f>IF($B146="", "", IFERROR(ROUND($E146/Expenses!$G$7, 2), ""))</f>
        <v/>
      </c>
      <c r="J146" s="32"/>
      <c r="L146" s="7" t="str">
        <f t="shared" si="2"/>
        <v/>
      </c>
      <c r="N146" s="7" t="str">
        <f>IF($E146="", "", COUNTIF($E$11:$E$230, "&gt;"&amp;$E146)+1+COUNTIF($E$11:$E146, $E146)-1)</f>
        <v/>
      </c>
    </row>
    <row r="147" spans="1:14" x14ac:dyDescent="0.25">
      <c r="A147" s="32"/>
      <c r="B147" s="20"/>
      <c r="C147" s="35"/>
      <c r="D147" s="32"/>
      <c r="E147" s="27" t="str">
        <f>IF($B147="", "", SUMIF(Expenses!$F$11:$F$1010, $B147, Expenses!$G$11:$G$1010))</f>
        <v/>
      </c>
      <c r="F147" s="32"/>
      <c r="G147" s="7" t="str">
        <f>IF($B147="", "", COUNTIF(Expenses!$F$11:$F$1010, $B147))</f>
        <v/>
      </c>
      <c r="H147" s="32"/>
      <c r="I147" s="54" t="str">
        <f>IF($B147="", "", IFERROR(ROUND($E147/Expenses!$G$7, 2), ""))</f>
        <v/>
      </c>
      <c r="J147" s="32"/>
      <c r="L147" s="7" t="str">
        <f t="shared" si="2"/>
        <v/>
      </c>
      <c r="N147" s="7" t="str">
        <f>IF($E147="", "", COUNTIF($E$11:$E$230, "&gt;"&amp;$E147)+1+COUNTIF($E$11:$E147, $E147)-1)</f>
        <v/>
      </c>
    </row>
    <row r="148" spans="1:14" x14ac:dyDescent="0.25">
      <c r="A148" s="32"/>
      <c r="B148" s="20"/>
      <c r="C148" s="35"/>
      <c r="D148" s="32"/>
      <c r="E148" s="27" t="str">
        <f>IF($B148="", "", SUMIF(Expenses!$F$11:$F$1010, $B148, Expenses!$G$11:$G$1010))</f>
        <v/>
      </c>
      <c r="F148" s="32"/>
      <c r="G148" s="7" t="str">
        <f>IF($B148="", "", COUNTIF(Expenses!$F$11:$F$1010, $B148))</f>
        <v/>
      </c>
      <c r="H148" s="32"/>
      <c r="I148" s="54" t="str">
        <f>IF($B148="", "", IFERROR(ROUND($E148/Expenses!$G$7, 2), ""))</f>
        <v/>
      </c>
      <c r="J148" s="32"/>
      <c r="L148" s="7" t="str">
        <f t="shared" si="2"/>
        <v/>
      </c>
      <c r="N148" s="7" t="str">
        <f>IF($E148="", "", COUNTIF($E$11:$E$230, "&gt;"&amp;$E148)+1+COUNTIF($E$11:$E148, $E148)-1)</f>
        <v/>
      </c>
    </row>
    <row r="149" spans="1:14" x14ac:dyDescent="0.25">
      <c r="A149" s="32"/>
      <c r="B149" s="20"/>
      <c r="C149" s="35"/>
      <c r="D149" s="32"/>
      <c r="E149" s="27" t="str">
        <f>IF($B149="", "", SUMIF(Expenses!$F$11:$F$1010, $B149, Expenses!$G$11:$G$1010))</f>
        <v/>
      </c>
      <c r="F149" s="32"/>
      <c r="G149" s="7" t="str">
        <f>IF($B149="", "", COUNTIF(Expenses!$F$11:$F$1010, $B149))</f>
        <v/>
      </c>
      <c r="H149" s="32"/>
      <c r="I149" s="54" t="str">
        <f>IF($B149="", "", IFERROR(ROUND($E149/Expenses!$G$7, 2), ""))</f>
        <v/>
      </c>
      <c r="J149" s="32"/>
      <c r="L149" s="7" t="str">
        <f t="shared" si="2"/>
        <v/>
      </c>
      <c r="N149" s="7" t="str">
        <f>IF($E149="", "", COUNTIF($E$11:$E$230, "&gt;"&amp;$E149)+1+COUNTIF($E$11:$E149, $E149)-1)</f>
        <v/>
      </c>
    </row>
    <row r="150" spans="1:14" x14ac:dyDescent="0.25">
      <c r="A150" s="32"/>
      <c r="B150" s="20"/>
      <c r="C150" s="35"/>
      <c r="D150" s="32"/>
      <c r="E150" s="27" t="str">
        <f>IF($B150="", "", SUMIF(Expenses!$F$11:$F$1010, $B150, Expenses!$G$11:$G$1010))</f>
        <v/>
      </c>
      <c r="F150" s="32"/>
      <c r="G150" s="7" t="str">
        <f>IF($B150="", "", COUNTIF(Expenses!$F$11:$F$1010, $B150))</f>
        <v/>
      </c>
      <c r="H150" s="32"/>
      <c r="I150" s="54" t="str">
        <f>IF($B150="", "", IFERROR(ROUND($E150/Expenses!$G$7, 2), ""))</f>
        <v/>
      </c>
      <c r="J150" s="32"/>
      <c r="L150" s="7" t="str">
        <f t="shared" si="2"/>
        <v/>
      </c>
      <c r="N150" s="7" t="str">
        <f>IF($E150="", "", COUNTIF($E$11:$E$230, "&gt;"&amp;$E150)+1+COUNTIF($E$11:$E150, $E150)-1)</f>
        <v/>
      </c>
    </row>
    <row r="151" spans="1:14" x14ac:dyDescent="0.25">
      <c r="A151" s="32"/>
      <c r="B151" s="20"/>
      <c r="C151" s="35"/>
      <c r="D151" s="32"/>
      <c r="E151" s="27" t="str">
        <f>IF($B151="", "", SUMIF(Expenses!$F$11:$F$1010, $B151, Expenses!$G$11:$G$1010))</f>
        <v/>
      </c>
      <c r="F151" s="32"/>
      <c r="G151" s="7" t="str">
        <f>IF($B151="", "", COUNTIF(Expenses!$F$11:$F$1010, $B151))</f>
        <v/>
      </c>
      <c r="H151" s="32"/>
      <c r="I151" s="54" t="str">
        <f>IF($B151="", "", IFERROR(ROUND($E151/Expenses!$G$7, 2), ""))</f>
        <v/>
      </c>
      <c r="J151" s="32"/>
      <c r="L151" s="7" t="str">
        <f t="shared" si="2"/>
        <v/>
      </c>
      <c r="N151" s="7" t="str">
        <f>IF($E151="", "", COUNTIF($E$11:$E$230, "&gt;"&amp;$E151)+1+COUNTIF($E$11:$E151, $E151)-1)</f>
        <v/>
      </c>
    </row>
    <row r="152" spans="1:14" x14ac:dyDescent="0.25">
      <c r="A152" s="32"/>
      <c r="B152" s="20"/>
      <c r="C152" s="35"/>
      <c r="D152" s="32"/>
      <c r="E152" s="27" t="str">
        <f>IF($B152="", "", SUMIF(Expenses!$F$11:$F$1010, $B152, Expenses!$G$11:$G$1010))</f>
        <v/>
      </c>
      <c r="F152" s="32"/>
      <c r="G152" s="7" t="str">
        <f>IF($B152="", "", COUNTIF(Expenses!$F$11:$F$1010, $B152))</f>
        <v/>
      </c>
      <c r="H152" s="32"/>
      <c r="I152" s="54" t="str">
        <f>IF($B152="", "", IFERROR(ROUND($E152/Expenses!$G$7, 2), ""))</f>
        <v/>
      </c>
      <c r="J152" s="32"/>
      <c r="L152" s="7" t="str">
        <f t="shared" si="2"/>
        <v/>
      </c>
      <c r="N152" s="7" t="str">
        <f>IF($E152="", "", COUNTIF($E$11:$E$230, "&gt;"&amp;$E152)+1+COUNTIF($E$11:$E152, $E152)-1)</f>
        <v/>
      </c>
    </row>
    <row r="153" spans="1:14" x14ac:dyDescent="0.25">
      <c r="A153" s="32"/>
      <c r="B153" s="20"/>
      <c r="C153" s="35"/>
      <c r="D153" s="32"/>
      <c r="E153" s="27" t="str">
        <f>IF($B153="", "", SUMIF(Expenses!$F$11:$F$1010, $B153, Expenses!$G$11:$G$1010))</f>
        <v/>
      </c>
      <c r="F153" s="32"/>
      <c r="G153" s="7" t="str">
        <f>IF($B153="", "", COUNTIF(Expenses!$F$11:$F$1010, $B153))</f>
        <v/>
      </c>
      <c r="H153" s="32"/>
      <c r="I153" s="54" t="str">
        <f>IF($B153="", "", IFERROR(ROUND($E153/Expenses!$G$7, 2), ""))</f>
        <v/>
      </c>
      <c r="J153" s="32"/>
      <c r="L153" s="7" t="str">
        <f t="shared" si="2"/>
        <v/>
      </c>
      <c r="N153" s="7" t="str">
        <f>IF($E153="", "", COUNTIF($E$11:$E$230, "&gt;"&amp;$E153)+1+COUNTIF($E$11:$E153, $E153)-1)</f>
        <v/>
      </c>
    </row>
    <row r="154" spans="1:14" x14ac:dyDescent="0.25">
      <c r="A154" s="32"/>
      <c r="B154" s="20"/>
      <c r="C154" s="35"/>
      <c r="D154" s="32"/>
      <c r="E154" s="27" t="str">
        <f>IF($B154="", "", SUMIF(Expenses!$F$11:$F$1010, $B154, Expenses!$G$11:$G$1010))</f>
        <v/>
      </c>
      <c r="F154" s="32"/>
      <c r="G154" s="7" t="str">
        <f>IF($B154="", "", COUNTIF(Expenses!$F$11:$F$1010, $B154))</f>
        <v/>
      </c>
      <c r="H154" s="32"/>
      <c r="I154" s="54" t="str">
        <f>IF($B154="", "", IFERROR(ROUND($E154/Expenses!$G$7, 2), ""))</f>
        <v/>
      </c>
      <c r="J154" s="32"/>
      <c r="L154" s="7" t="str">
        <f t="shared" si="2"/>
        <v/>
      </c>
      <c r="N154" s="7" t="str">
        <f>IF($E154="", "", COUNTIF($E$11:$E$230, "&gt;"&amp;$E154)+1+COUNTIF($E$11:$E154, $E154)-1)</f>
        <v/>
      </c>
    </row>
    <row r="155" spans="1:14" x14ac:dyDescent="0.25">
      <c r="A155" s="32"/>
      <c r="B155" s="20"/>
      <c r="C155" s="35"/>
      <c r="D155" s="32"/>
      <c r="E155" s="27" t="str">
        <f>IF($B155="", "", SUMIF(Expenses!$F$11:$F$1010, $B155, Expenses!$G$11:$G$1010))</f>
        <v/>
      </c>
      <c r="F155" s="32"/>
      <c r="G155" s="7" t="str">
        <f>IF($B155="", "", COUNTIF(Expenses!$F$11:$F$1010, $B155))</f>
        <v/>
      </c>
      <c r="H155" s="32"/>
      <c r="I155" s="54" t="str">
        <f>IF($B155="", "", IFERROR(ROUND($E155/Expenses!$G$7, 2), ""))</f>
        <v/>
      </c>
      <c r="J155" s="32"/>
      <c r="L155" s="7" t="str">
        <f t="shared" si="2"/>
        <v/>
      </c>
      <c r="N155" s="7" t="str">
        <f>IF($E155="", "", COUNTIF($E$11:$E$230, "&gt;"&amp;$E155)+1+COUNTIF($E$11:$E155, $E155)-1)</f>
        <v/>
      </c>
    </row>
    <row r="156" spans="1:14" x14ac:dyDescent="0.25">
      <c r="A156" s="32"/>
      <c r="B156" s="20"/>
      <c r="C156" s="35"/>
      <c r="D156" s="32"/>
      <c r="E156" s="27" t="str">
        <f>IF($B156="", "", SUMIF(Expenses!$F$11:$F$1010, $B156, Expenses!$G$11:$G$1010))</f>
        <v/>
      </c>
      <c r="F156" s="32"/>
      <c r="G156" s="7" t="str">
        <f>IF($B156="", "", COUNTIF(Expenses!$F$11:$F$1010, $B156))</f>
        <v/>
      </c>
      <c r="H156" s="32"/>
      <c r="I156" s="54" t="str">
        <f>IF($B156="", "", IFERROR(ROUND($E156/Expenses!$G$7, 2), ""))</f>
        <v/>
      </c>
      <c r="J156" s="32"/>
      <c r="L156" s="7" t="str">
        <f t="shared" si="2"/>
        <v/>
      </c>
      <c r="N156" s="7" t="str">
        <f>IF($E156="", "", COUNTIF($E$11:$E$230, "&gt;"&amp;$E156)+1+COUNTIF($E$11:$E156, $E156)-1)</f>
        <v/>
      </c>
    </row>
    <row r="157" spans="1:14" x14ac:dyDescent="0.25">
      <c r="A157" s="32"/>
      <c r="B157" s="20"/>
      <c r="C157" s="35"/>
      <c r="D157" s="32"/>
      <c r="E157" s="27" t="str">
        <f>IF($B157="", "", SUMIF(Expenses!$F$11:$F$1010, $B157, Expenses!$G$11:$G$1010))</f>
        <v/>
      </c>
      <c r="F157" s="32"/>
      <c r="G157" s="7" t="str">
        <f>IF($B157="", "", COUNTIF(Expenses!$F$11:$F$1010, $B157))</f>
        <v/>
      </c>
      <c r="H157" s="32"/>
      <c r="I157" s="54" t="str">
        <f>IF($B157="", "", IFERROR(ROUND($E157/Expenses!$G$7, 2), ""))</f>
        <v/>
      </c>
      <c r="J157" s="32"/>
      <c r="L157" s="7" t="str">
        <f t="shared" si="2"/>
        <v/>
      </c>
      <c r="N157" s="7" t="str">
        <f>IF($E157="", "", COUNTIF($E$11:$E$230, "&gt;"&amp;$E157)+1+COUNTIF($E$11:$E157, $E157)-1)</f>
        <v/>
      </c>
    </row>
    <row r="158" spans="1:14" x14ac:dyDescent="0.25">
      <c r="A158" s="32"/>
      <c r="B158" s="20"/>
      <c r="C158" s="35"/>
      <c r="D158" s="32"/>
      <c r="E158" s="27" t="str">
        <f>IF($B158="", "", SUMIF(Expenses!$F$11:$F$1010, $B158, Expenses!$G$11:$G$1010))</f>
        <v/>
      </c>
      <c r="F158" s="32"/>
      <c r="G158" s="7" t="str">
        <f>IF($B158="", "", COUNTIF(Expenses!$F$11:$F$1010, $B158))</f>
        <v/>
      </c>
      <c r="H158" s="32"/>
      <c r="I158" s="54" t="str">
        <f>IF($B158="", "", IFERROR(ROUND($E158/Expenses!$G$7, 2), ""))</f>
        <v/>
      </c>
      <c r="J158" s="32"/>
      <c r="L158" s="7" t="str">
        <f t="shared" si="2"/>
        <v/>
      </c>
      <c r="N158" s="7" t="str">
        <f>IF($E158="", "", COUNTIF($E$11:$E$230, "&gt;"&amp;$E158)+1+COUNTIF($E$11:$E158, $E158)-1)</f>
        <v/>
      </c>
    </row>
    <row r="159" spans="1:14" x14ac:dyDescent="0.25">
      <c r="A159" s="32"/>
      <c r="B159" s="20"/>
      <c r="C159" s="35"/>
      <c r="D159" s="32"/>
      <c r="E159" s="27" t="str">
        <f>IF($B159="", "", SUMIF(Expenses!$F$11:$F$1010, $B159, Expenses!$G$11:$G$1010))</f>
        <v/>
      </c>
      <c r="F159" s="32"/>
      <c r="G159" s="7" t="str">
        <f>IF($B159="", "", COUNTIF(Expenses!$F$11:$F$1010, $B159))</f>
        <v/>
      </c>
      <c r="H159" s="32"/>
      <c r="I159" s="54" t="str">
        <f>IF($B159="", "", IFERROR(ROUND($E159/Expenses!$G$7, 2), ""))</f>
        <v/>
      </c>
      <c r="J159" s="32"/>
      <c r="L159" s="7" t="str">
        <f t="shared" si="2"/>
        <v/>
      </c>
      <c r="N159" s="7" t="str">
        <f>IF($E159="", "", COUNTIF($E$11:$E$230, "&gt;"&amp;$E159)+1+COUNTIF($E$11:$E159, $E159)-1)</f>
        <v/>
      </c>
    </row>
    <row r="160" spans="1:14" x14ac:dyDescent="0.25">
      <c r="A160" s="32"/>
      <c r="B160" s="20"/>
      <c r="C160" s="35"/>
      <c r="D160" s="32"/>
      <c r="E160" s="27" t="str">
        <f>IF($B160="", "", SUMIF(Expenses!$F$11:$F$1010, $B160, Expenses!$G$11:$G$1010))</f>
        <v/>
      </c>
      <c r="F160" s="32"/>
      <c r="G160" s="7" t="str">
        <f>IF($B160="", "", COUNTIF(Expenses!$F$11:$F$1010, $B160))</f>
        <v/>
      </c>
      <c r="H160" s="32"/>
      <c r="I160" s="54" t="str">
        <f>IF($B160="", "", IFERROR(ROUND($E160/Expenses!$G$7, 2), ""))</f>
        <v/>
      </c>
      <c r="J160" s="32"/>
      <c r="L160" s="7" t="str">
        <f t="shared" si="2"/>
        <v/>
      </c>
      <c r="N160" s="7" t="str">
        <f>IF($E160="", "", COUNTIF($E$11:$E$230, "&gt;"&amp;$E160)+1+COUNTIF($E$11:$E160, $E160)-1)</f>
        <v/>
      </c>
    </row>
    <row r="161" spans="1:14" x14ac:dyDescent="0.25">
      <c r="A161" s="32"/>
      <c r="B161" s="20"/>
      <c r="C161" s="35"/>
      <c r="D161" s="32"/>
      <c r="E161" s="27" t="str">
        <f>IF($B161="", "", SUMIF(Expenses!$F$11:$F$1010, $B161, Expenses!$G$11:$G$1010))</f>
        <v/>
      </c>
      <c r="F161" s="32"/>
      <c r="G161" s="7" t="str">
        <f>IF($B161="", "", COUNTIF(Expenses!$F$11:$F$1010, $B161))</f>
        <v/>
      </c>
      <c r="H161" s="32"/>
      <c r="I161" s="54" t="str">
        <f>IF($B161="", "", IFERROR(ROUND($E161/Expenses!$G$7, 2), ""))</f>
        <v/>
      </c>
      <c r="J161" s="32"/>
      <c r="L161" s="7" t="str">
        <f t="shared" si="2"/>
        <v/>
      </c>
      <c r="N161" s="7" t="str">
        <f>IF($E161="", "", COUNTIF($E$11:$E$230, "&gt;"&amp;$E161)+1+COUNTIF($E$11:$E161, $E161)-1)</f>
        <v/>
      </c>
    </row>
    <row r="162" spans="1:14" x14ac:dyDescent="0.25">
      <c r="A162" s="32"/>
      <c r="B162" s="20"/>
      <c r="C162" s="35"/>
      <c r="D162" s="32"/>
      <c r="E162" s="27" t="str">
        <f>IF($B162="", "", SUMIF(Expenses!$F$11:$F$1010, $B162, Expenses!$G$11:$G$1010))</f>
        <v/>
      </c>
      <c r="F162" s="32"/>
      <c r="G162" s="7" t="str">
        <f>IF($B162="", "", COUNTIF(Expenses!$F$11:$F$1010, $B162))</f>
        <v/>
      </c>
      <c r="H162" s="32"/>
      <c r="I162" s="54" t="str">
        <f>IF($B162="", "", IFERROR(ROUND($E162/Expenses!$G$7, 2), ""))</f>
        <v/>
      </c>
      <c r="J162" s="32"/>
      <c r="L162" s="7" t="str">
        <f t="shared" si="2"/>
        <v/>
      </c>
      <c r="N162" s="7" t="str">
        <f>IF($E162="", "", COUNTIF($E$11:$E$230, "&gt;"&amp;$E162)+1+COUNTIF($E$11:$E162, $E162)-1)</f>
        <v/>
      </c>
    </row>
    <row r="163" spans="1:14" x14ac:dyDescent="0.25">
      <c r="A163" s="32"/>
      <c r="B163" s="20"/>
      <c r="C163" s="35"/>
      <c r="D163" s="32"/>
      <c r="E163" s="27" t="str">
        <f>IF($B163="", "", SUMIF(Expenses!$F$11:$F$1010, $B163, Expenses!$G$11:$G$1010))</f>
        <v/>
      </c>
      <c r="F163" s="32"/>
      <c r="G163" s="7" t="str">
        <f>IF($B163="", "", COUNTIF(Expenses!$F$11:$F$1010, $B163))</f>
        <v/>
      </c>
      <c r="H163" s="32"/>
      <c r="I163" s="54" t="str">
        <f>IF($B163="", "", IFERROR(ROUND($E163/Expenses!$G$7, 2), ""))</f>
        <v/>
      </c>
      <c r="J163" s="32"/>
      <c r="L163" s="7" t="str">
        <f t="shared" si="2"/>
        <v/>
      </c>
      <c r="N163" s="7" t="str">
        <f>IF($E163="", "", COUNTIF($E$11:$E$230, "&gt;"&amp;$E163)+1+COUNTIF($E$11:$E163, $E163)-1)</f>
        <v/>
      </c>
    </row>
    <row r="164" spans="1:14" x14ac:dyDescent="0.25">
      <c r="A164" s="32"/>
      <c r="B164" s="20"/>
      <c r="C164" s="35"/>
      <c r="D164" s="32"/>
      <c r="E164" s="27" t="str">
        <f>IF($B164="", "", SUMIF(Expenses!$F$11:$F$1010, $B164, Expenses!$G$11:$G$1010))</f>
        <v/>
      </c>
      <c r="F164" s="32"/>
      <c r="G164" s="7" t="str">
        <f>IF($B164="", "", COUNTIF(Expenses!$F$11:$F$1010, $B164))</f>
        <v/>
      </c>
      <c r="H164" s="32"/>
      <c r="I164" s="54" t="str">
        <f>IF($B164="", "", IFERROR(ROUND($E164/Expenses!$G$7, 2), ""))</f>
        <v/>
      </c>
      <c r="J164" s="32"/>
      <c r="L164" s="7" t="str">
        <f t="shared" si="2"/>
        <v/>
      </c>
      <c r="N164" s="7" t="str">
        <f>IF($E164="", "", COUNTIF($E$11:$E$230, "&gt;"&amp;$E164)+1+COUNTIF($E$11:$E164, $E164)-1)</f>
        <v/>
      </c>
    </row>
    <row r="165" spans="1:14" x14ac:dyDescent="0.25">
      <c r="A165" s="32"/>
      <c r="B165" s="20"/>
      <c r="C165" s="35"/>
      <c r="D165" s="32"/>
      <c r="E165" s="27" t="str">
        <f>IF($B165="", "", SUMIF(Expenses!$F$11:$F$1010, $B165, Expenses!$G$11:$G$1010))</f>
        <v/>
      </c>
      <c r="F165" s="32"/>
      <c r="G165" s="7" t="str">
        <f>IF($B165="", "", COUNTIF(Expenses!$F$11:$F$1010, $B165))</f>
        <v/>
      </c>
      <c r="H165" s="32"/>
      <c r="I165" s="54" t="str">
        <f>IF($B165="", "", IFERROR(ROUND($E165/Expenses!$G$7, 2), ""))</f>
        <v/>
      </c>
      <c r="J165" s="32"/>
      <c r="L165" s="7" t="str">
        <f t="shared" si="2"/>
        <v/>
      </c>
      <c r="N165" s="7" t="str">
        <f>IF($E165="", "", COUNTIF($E$11:$E$230, "&gt;"&amp;$E165)+1+COUNTIF($E$11:$E165, $E165)-1)</f>
        <v/>
      </c>
    </row>
    <row r="166" spans="1:14" x14ac:dyDescent="0.25">
      <c r="A166" s="32"/>
      <c r="B166" s="20"/>
      <c r="C166" s="35"/>
      <c r="D166" s="32"/>
      <c r="E166" s="27" t="str">
        <f>IF($B166="", "", SUMIF(Expenses!$F$11:$F$1010, $B166, Expenses!$G$11:$G$1010))</f>
        <v/>
      </c>
      <c r="F166" s="32"/>
      <c r="G166" s="7" t="str">
        <f>IF($B166="", "", COUNTIF(Expenses!$F$11:$F$1010, $B166))</f>
        <v/>
      </c>
      <c r="H166" s="32"/>
      <c r="I166" s="54" t="str">
        <f>IF($B166="", "", IFERROR(ROUND($E166/Expenses!$G$7, 2), ""))</f>
        <v/>
      </c>
      <c r="J166" s="32"/>
      <c r="L166" s="7" t="str">
        <f t="shared" si="2"/>
        <v/>
      </c>
      <c r="N166" s="7" t="str">
        <f>IF($E166="", "", COUNTIF($E$11:$E$230, "&gt;"&amp;$E166)+1+COUNTIF($E$11:$E166, $E166)-1)</f>
        <v/>
      </c>
    </row>
    <row r="167" spans="1:14" x14ac:dyDescent="0.25">
      <c r="A167" s="32"/>
      <c r="B167" s="20"/>
      <c r="C167" s="35"/>
      <c r="D167" s="32"/>
      <c r="E167" s="27" t="str">
        <f>IF($B167="", "", SUMIF(Expenses!$F$11:$F$1010, $B167, Expenses!$G$11:$G$1010))</f>
        <v/>
      </c>
      <c r="F167" s="32"/>
      <c r="G167" s="7" t="str">
        <f>IF($B167="", "", COUNTIF(Expenses!$F$11:$F$1010, $B167))</f>
        <v/>
      </c>
      <c r="H167" s="32"/>
      <c r="I167" s="54" t="str">
        <f>IF($B167="", "", IFERROR(ROUND($E167/Expenses!$G$7, 2), ""))</f>
        <v/>
      </c>
      <c r="J167" s="32"/>
      <c r="L167" s="7" t="str">
        <f t="shared" si="2"/>
        <v/>
      </c>
      <c r="N167" s="7" t="str">
        <f>IF($E167="", "", COUNTIF($E$11:$E$230, "&gt;"&amp;$E167)+1+COUNTIF($E$11:$E167, $E167)-1)</f>
        <v/>
      </c>
    </row>
    <row r="168" spans="1:14" x14ac:dyDescent="0.25">
      <c r="A168" s="32"/>
      <c r="B168" s="20"/>
      <c r="C168" s="35"/>
      <c r="D168" s="32"/>
      <c r="E168" s="27" t="str">
        <f>IF($B168="", "", SUMIF(Expenses!$F$11:$F$1010, $B168, Expenses!$G$11:$G$1010))</f>
        <v/>
      </c>
      <c r="F168" s="32"/>
      <c r="G168" s="7" t="str">
        <f>IF($B168="", "", COUNTIF(Expenses!$F$11:$F$1010, $B168))</f>
        <v/>
      </c>
      <c r="H168" s="32"/>
      <c r="I168" s="54" t="str">
        <f>IF($B168="", "", IFERROR(ROUND($E168/Expenses!$G$7, 2), ""))</f>
        <v/>
      </c>
      <c r="J168" s="32"/>
      <c r="L168" s="7" t="str">
        <f t="shared" si="2"/>
        <v/>
      </c>
      <c r="N168" s="7" t="str">
        <f>IF($E168="", "", COUNTIF($E$11:$E$230, "&gt;"&amp;$E168)+1+COUNTIF($E$11:$E168, $E168)-1)</f>
        <v/>
      </c>
    </row>
    <row r="169" spans="1:14" x14ac:dyDescent="0.25">
      <c r="A169" s="32"/>
      <c r="B169" s="20"/>
      <c r="C169" s="35"/>
      <c r="D169" s="32"/>
      <c r="E169" s="27" t="str">
        <f>IF($B169="", "", SUMIF(Expenses!$F$11:$F$1010, $B169, Expenses!$G$11:$G$1010))</f>
        <v/>
      </c>
      <c r="F169" s="32"/>
      <c r="G169" s="7" t="str">
        <f>IF($B169="", "", COUNTIF(Expenses!$F$11:$F$1010, $B169))</f>
        <v/>
      </c>
      <c r="H169" s="32"/>
      <c r="I169" s="54" t="str">
        <f>IF($B169="", "", IFERROR(ROUND($E169/Expenses!$G$7, 2), ""))</f>
        <v/>
      </c>
      <c r="J169" s="32"/>
      <c r="L169" s="7" t="str">
        <f t="shared" si="2"/>
        <v/>
      </c>
      <c r="N169" s="7" t="str">
        <f>IF($E169="", "", COUNTIF($E$11:$E$230, "&gt;"&amp;$E169)+1+COUNTIF($E$11:$E169, $E169)-1)</f>
        <v/>
      </c>
    </row>
    <row r="170" spans="1:14" x14ac:dyDescent="0.25">
      <c r="A170" s="32"/>
      <c r="B170" s="20"/>
      <c r="C170" s="35"/>
      <c r="D170" s="32"/>
      <c r="E170" s="27" t="str">
        <f>IF($B170="", "", SUMIF(Expenses!$F$11:$F$1010, $B170, Expenses!$G$11:$G$1010))</f>
        <v/>
      </c>
      <c r="F170" s="32"/>
      <c r="G170" s="7" t="str">
        <f>IF($B170="", "", COUNTIF(Expenses!$F$11:$F$1010, $B170))</f>
        <v/>
      </c>
      <c r="H170" s="32"/>
      <c r="I170" s="54" t="str">
        <f>IF($B170="", "", IFERROR(ROUND($E170/Expenses!$G$7, 2), ""))</f>
        <v/>
      </c>
      <c r="J170" s="32"/>
      <c r="L170" s="7" t="str">
        <f t="shared" si="2"/>
        <v/>
      </c>
      <c r="N170" s="7" t="str">
        <f>IF($E170="", "", COUNTIF($E$11:$E$230, "&gt;"&amp;$E170)+1+COUNTIF($E$11:$E170, $E170)-1)</f>
        <v/>
      </c>
    </row>
    <row r="171" spans="1:14" x14ac:dyDescent="0.25">
      <c r="A171" s="32"/>
      <c r="B171" s="20"/>
      <c r="C171" s="35"/>
      <c r="D171" s="32"/>
      <c r="E171" s="27" t="str">
        <f>IF($B171="", "", SUMIF(Expenses!$F$11:$F$1010, $B171, Expenses!$G$11:$G$1010))</f>
        <v/>
      </c>
      <c r="F171" s="32"/>
      <c r="G171" s="7" t="str">
        <f>IF($B171="", "", COUNTIF(Expenses!$F$11:$F$1010, $B171))</f>
        <v/>
      </c>
      <c r="H171" s="32"/>
      <c r="I171" s="54" t="str">
        <f>IF($B171="", "", IFERROR(ROUND($E171/Expenses!$G$7, 2), ""))</f>
        <v/>
      </c>
      <c r="J171" s="32"/>
      <c r="L171" s="7" t="str">
        <f t="shared" si="2"/>
        <v/>
      </c>
      <c r="N171" s="7" t="str">
        <f>IF($E171="", "", COUNTIF($E$11:$E$230, "&gt;"&amp;$E171)+1+COUNTIF($E$11:$E171, $E171)-1)</f>
        <v/>
      </c>
    </row>
    <row r="172" spans="1:14" x14ac:dyDescent="0.25">
      <c r="A172" s="32"/>
      <c r="B172" s="20"/>
      <c r="C172" s="35"/>
      <c r="D172" s="32"/>
      <c r="E172" s="27" t="str">
        <f>IF($B172="", "", SUMIF(Expenses!$F$11:$F$1010, $B172, Expenses!$G$11:$G$1010))</f>
        <v/>
      </c>
      <c r="F172" s="32"/>
      <c r="G172" s="7" t="str">
        <f>IF($B172="", "", COUNTIF(Expenses!$F$11:$F$1010, $B172))</f>
        <v/>
      </c>
      <c r="H172" s="32"/>
      <c r="I172" s="54" t="str">
        <f>IF($B172="", "", IFERROR(ROUND($E172/Expenses!$G$7, 2), ""))</f>
        <v/>
      </c>
      <c r="J172" s="32"/>
      <c r="L172" s="7" t="str">
        <f t="shared" si="2"/>
        <v/>
      </c>
      <c r="N172" s="7" t="str">
        <f>IF($E172="", "", COUNTIF($E$11:$E$230, "&gt;"&amp;$E172)+1+COUNTIF($E$11:$E172, $E172)-1)</f>
        <v/>
      </c>
    </row>
    <row r="173" spans="1:14" x14ac:dyDescent="0.25">
      <c r="A173" s="32"/>
      <c r="B173" s="20"/>
      <c r="C173" s="35"/>
      <c r="D173" s="32"/>
      <c r="E173" s="27" t="str">
        <f>IF($B173="", "", SUMIF(Expenses!$F$11:$F$1010, $B173, Expenses!$G$11:$G$1010))</f>
        <v/>
      </c>
      <c r="F173" s="32"/>
      <c r="G173" s="7" t="str">
        <f>IF($B173="", "", COUNTIF(Expenses!$F$11:$F$1010, $B173))</f>
        <v/>
      </c>
      <c r="H173" s="32"/>
      <c r="I173" s="54" t="str">
        <f>IF($B173="", "", IFERROR(ROUND($E173/Expenses!$G$7, 2), ""))</f>
        <v/>
      </c>
      <c r="J173" s="32"/>
      <c r="L173" s="7" t="str">
        <f t="shared" si="2"/>
        <v/>
      </c>
      <c r="N173" s="7" t="str">
        <f>IF($E173="", "", COUNTIF($E$11:$E$230, "&gt;"&amp;$E173)+1+COUNTIF($E$11:$E173, $E173)-1)</f>
        <v/>
      </c>
    </row>
    <row r="174" spans="1:14" x14ac:dyDescent="0.25">
      <c r="A174" s="32"/>
      <c r="B174" s="20"/>
      <c r="C174" s="35"/>
      <c r="D174" s="32"/>
      <c r="E174" s="27" t="str">
        <f>IF($B174="", "", SUMIF(Expenses!$F$11:$F$1010, $B174, Expenses!$G$11:$G$1010))</f>
        <v/>
      </c>
      <c r="F174" s="32"/>
      <c r="G174" s="7" t="str">
        <f>IF($B174="", "", COUNTIF(Expenses!$F$11:$F$1010, $B174))</f>
        <v/>
      </c>
      <c r="H174" s="32"/>
      <c r="I174" s="54" t="str">
        <f>IF($B174="", "", IFERROR(ROUND($E174/Expenses!$G$7, 2), ""))</f>
        <v/>
      </c>
      <c r="J174" s="32"/>
      <c r="L174" s="7" t="str">
        <f t="shared" si="2"/>
        <v/>
      </c>
      <c r="N174" s="7" t="str">
        <f>IF($E174="", "", COUNTIF($E$11:$E$230, "&gt;"&amp;$E174)+1+COUNTIF($E$11:$E174, $E174)-1)</f>
        <v/>
      </c>
    </row>
    <row r="175" spans="1:14" x14ac:dyDescent="0.25">
      <c r="A175" s="32"/>
      <c r="B175" s="20"/>
      <c r="C175" s="35"/>
      <c r="D175" s="32"/>
      <c r="E175" s="27" t="str">
        <f>IF($B175="", "", SUMIF(Expenses!$F$11:$F$1010, $B175, Expenses!$G$11:$G$1010))</f>
        <v/>
      </c>
      <c r="F175" s="32"/>
      <c r="G175" s="7" t="str">
        <f>IF($B175="", "", COUNTIF(Expenses!$F$11:$F$1010, $B175))</f>
        <v/>
      </c>
      <c r="H175" s="32"/>
      <c r="I175" s="54" t="str">
        <f>IF($B175="", "", IFERROR(ROUND($E175/Expenses!$G$7, 2), ""))</f>
        <v/>
      </c>
      <c r="J175" s="32"/>
      <c r="L175" s="7" t="str">
        <f t="shared" si="2"/>
        <v/>
      </c>
      <c r="N175" s="7" t="str">
        <f>IF($E175="", "", COUNTIF($E$11:$E$230, "&gt;"&amp;$E175)+1+COUNTIF($E$11:$E175, $E175)-1)</f>
        <v/>
      </c>
    </row>
    <row r="176" spans="1:14" x14ac:dyDescent="0.25">
      <c r="A176" s="32"/>
      <c r="B176" s="20"/>
      <c r="C176" s="35"/>
      <c r="D176" s="32"/>
      <c r="E176" s="27" t="str">
        <f>IF($B176="", "", SUMIF(Expenses!$F$11:$F$1010, $B176, Expenses!$G$11:$G$1010))</f>
        <v/>
      </c>
      <c r="F176" s="32"/>
      <c r="G176" s="7" t="str">
        <f>IF($B176="", "", COUNTIF(Expenses!$F$11:$F$1010, $B176))</f>
        <v/>
      </c>
      <c r="H176" s="32"/>
      <c r="I176" s="54" t="str">
        <f>IF($B176="", "", IFERROR(ROUND($E176/Expenses!$G$7, 2), ""))</f>
        <v/>
      </c>
      <c r="J176" s="32"/>
      <c r="L176" s="7" t="str">
        <f t="shared" si="2"/>
        <v/>
      </c>
      <c r="N176" s="7" t="str">
        <f>IF($E176="", "", COUNTIF($E$11:$E$230, "&gt;"&amp;$E176)+1+COUNTIF($E$11:$E176, $E176)-1)</f>
        <v/>
      </c>
    </row>
    <row r="177" spans="1:14" x14ac:dyDescent="0.25">
      <c r="A177" s="32"/>
      <c r="B177" s="20"/>
      <c r="C177" s="35"/>
      <c r="D177" s="32"/>
      <c r="E177" s="27" t="str">
        <f>IF($B177="", "", SUMIF(Expenses!$F$11:$F$1010, $B177, Expenses!$G$11:$G$1010))</f>
        <v/>
      </c>
      <c r="F177" s="32"/>
      <c r="G177" s="7" t="str">
        <f>IF($B177="", "", COUNTIF(Expenses!$F$11:$F$1010, $B177))</f>
        <v/>
      </c>
      <c r="H177" s="32"/>
      <c r="I177" s="54" t="str">
        <f>IF($B177="", "", IFERROR(ROUND($E177/Expenses!$G$7, 2), ""))</f>
        <v/>
      </c>
      <c r="J177" s="32"/>
      <c r="L177" s="7" t="str">
        <f t="shared" si="2"/>
        <v/>
      </c>
      <c r="N177" s="7" t="str">
        <f>IF($E177="", "", COUNTIF($E$11:$E$230, "&gt;"&amp;$E177)+1+COUNTIF($E$11:$E177, $E177)-1)</f>
        <v/>
      </c>
    </row>
    <row r="178" spans="1:14" x14ac:dyDescent="0.25">
      <c r="A178" s="32"/>
      <c r="B178" s="20"/>
      <c r="C178" s="35"/>
      <c r="D178" s="32"/>
      <c r="E178" s="27" t="str">
        <f>IF($B178="", "", SUMIF(Expenses!$F$11:$F$1010, $B178, Expenses!$G$11:$G$1010))</f>
        <v/>
      </c>
      <c r="F178" s="32"/>
      <c r="G178" s="7" t="str">
        <f>IF($B178="", "", COUNTIF(Expenses!$F$11:$F$1010, $B178))</f>
        <v/>
      </c>
      <c r="H178" s="32"/>
      <c r="I178" s="54" t="str">
        <f>IF($B178="", "", IFERROR(ROUND($E178/Expenses!$G$7, 2), ""))</f>
        <v/>
      </c>
      <c r="J178" s="32"/>
      <c r="L178" s="7" t="str">
        <f t="shared" si="2"/>
        <v/>
      </c>
      <c r="N178" s="7" t="str">
        <f>IF($E178="", "", COUNTIF($E$11:$E$230, "&gt;"&amp;$E178)+1+COUNTIF($E$11:$E178, $E178)-1)</f>
        <v/>
      </c>
    </row>
    <row r="179" spans="1:14" x14ac:dyDescent="0.25">
      <c r="A179" s="32"/>
      <c r="B179" s="20"/>
      <c r="C179" s="35"/>
      <c r="D179" s="32"/>
      <c r="E179" s="27" t="str">
        <f>IF($B179="", "", SUMIF(Expenses!$F$11:$F$1010, $B179, Expenses!$G$11:$G$1010))</f>
        <v/>
      </c>
      <c r="F179" s="32"/>
      <c r="G179" s="7" t="str">
        <f>IF($B179="", "", COUNTIF(Expenses!$F$11:$F$1010, $B179))</f>
        <v/>
      </c>
      <c r="H179" s="32"/>
      <c r="I179" s="54" t="str">
        <f>IF($B179="", "", IFERROR(ROUND($E179/Expenses!$G$7, 2), ""))</f>
        <v/>
      </c>
      <c r="J179" s="32"/>
      <c r="L179" s="7" t="str">
        <f t="shared" si="2"/>
        <v/>
      </c>
      <c r="N179" s="7" t="str">
        <f>IF($E179="", "", COUNTIF($E$11:$E$230, "&gt;"&amp;$E179)+1+COUNTIF($E$11:$E179, $E179)-1)</f>
        <v/>
      </c>
    </row>
    <row r="180" spans="1:14" x14ac:dyDescent="0.25">
      <c r="A180" s="32"/>
      <c r="B180" s="20"/>
      <c r="C180" s="35"/>
      <c r="D180" s="32"/>
      <c r="E180" s="27" t="str">
        <f>IF($B180="", "", SUMIF(Expenses!$F$11:$F$1010, $B180, Expenses!$G$11:$G$1010))</f>
        <v/>
      </c>
      <c r="F180" s="32"/>
      <c r="G180" s="7" t="str">
        <f>IF($B180="", "", COUNTIF(Expenses!$F$11:$F$1010, $B180))</f>
        <v/>
      </c>
      <c r="H180" s="32"/>
      <c r="I180" s="54" t="str">
        <f>IF($B180="", "", IFERROR(ROUND($E180/Expenses!$G$7, 2), ""))</f>
        <v/>
      </c>
      <c r="J180" s="32"/>
      <c r="L180" s="7" t="str">
        <f t="shared" si="2"/>
        <v/>
      </c>
      <c r="N180" s="7" t="str">
        <f>IF($E180="", "", COUNTIF($E$11:$E$230, "&gt;"&amp;$E180)+1+COUNTIF($E$11:$E180, $E180)-1)</f>
        <v/>
      </c>
    </row>
    <row r="181" spans="1:14" x14ac:dyDescent="0.25">
      <c r="A181" s="32"/>
      <c r="B181" s="20"/>
      <c r="C181" s="35"/>
      <c r="D181" s="32"/>
      <c r="E181" s="27" t="str">
        <f>IF($B181="", "", SUMIF(Expenses!$F$11:$F$1010, $B181, Expenses!$G$11:$G$1010))</f>
        <v/>
      </c>
      <c r="F181" s="32"/>
      <c r="G181" s="7" t="str">
        <f>IF($B181="", "", COUNTIF(Expenses!$F$11:$F$1010, $B181))</f>
        <v/>
      </c>
      <c r="H181" s="32"/>
      <c r="I181" s="54" t="str">
        <f>IF($B181="", "", IFERROR(ROUND($E181/Expenses!$G$7, 2), ""))</f>
        <v/>
      </c>
      <c r="J181" s="32"/>
      <c r="L181" s="7" t="str">
        <f t="shared" si="2"/>
        <v/>
      </c>
      <c r="N181" s="7" t="str">
        <f>IF($E181="", "", COUNTIF($E$11:$E$230, "&gt;"&amp;$E181)+1+COUNTIF($E$11:$E181, $E181)-1)</f>
        <v/>
      </c>
    </row>
    <row r="182" spans="1:14" x14ac:dyDescent="0.25">
      <c r="A182" s="32"/>
      <c r="B182" s="20"/>
      <c r="C182" s="35"/>
      <c r="D182" s="32"/>
      <c r="E182" s="27" t="str">
        <f>IF($B182="", "", SUMIF(Expenses!$F$11:$F$1010, $B182, Expenses!$G$11:$G$1010))</f>
        <v/>
      </c>
      <c r="F182" s="32"/>
      <c r="G182" s="7" t="str">
        <f>IF($B182="", "", COUNTIF(Expenses!$F$11:$F$1010, $B182))</f>
        <v/>
      </c>
      <c r="H182" s="32"/>
      <c r="I182" s="54" t="str">
        <f>IF($B182="", "", IFERROR(ROUND($E182/Expenses!$G$7, 2), ""))</f>
        <v/>
      </c>
      <c r="J182" s="32"/>
      <c r="L182" s="7" t="str">
        <f t="shared" si="2"/>
        <v/>
      </c>
      <c r="N182" s="7" t="str">
        <f>IF($E182="", "", COUNTIF($E$11:$E$230, "&gt;"&amp;$E182)+1+COUNTIF($E$11:$E182, $E182)-1)</f>
        <v/>
      </c>
    </row>
    <row r="183" spans="1:14" x14ac:dyDescent="0.25">
      <c r="A183" s="32"/>
      <c r="B183" s="20"/>
      <c r="C183" s="35"/>
      <c r="D183" s="32"/>
      <c r="E183" s="27" t="str">
        <f>IF($B183="", "", SUMIF(Expenses!$F$11:$F$1010, $B183, Expenses!$G$11:$G$1010))</f>
        <v/>
      </c>
      <c r="F183" s="32"/>
      <c r="G183" s="7" t="str">
        <f>IF($B183="", "", COUNTIF(Expenses!$F$11:$F$1010, $B183))</f>
        <v/>
      </c>
      <c r="H183" s="32"/>
      <c r="I183" s="54" t="str">
        <f>IF($B183="", "", IFERROR(ROUND($E183/Expenses!$G$7, 2), ""))</f>
        <v/>
      </c>
      <c r="J183" s="32"/>
      <c r="L183" s="7" t="str">
        <f t="shared" si="2"/>
        <v/>
      </c>
      <c r="N183" s="7" t="str">
        <f>IF($E183="", "", COUNTIF($E$11:$E$230, "&gt;"&amp;$E183)+1+COUNTIF($E$11:$E183, $E183)-1)</f>
        <v/>
      </c>
    </row>
    <row r="184" spans="1:14" x14ac:dyDescent="0.25">
      <c r="A184" s="32"/>
      <c r="B184" s="20"/>
      <c r="C184" s="35"/>
      <c r="D184" s="32"/>
      <c r="E184" s="27" t="str">
        <f>IF($B184="", "", SUMIF(Expenses!$F$11:$F$1010, $B184, Expenses!$G$11:$G$1010))</f>
        <v/>
      </c>
      <c r="F184" s="32"/>
      <c r="G184" s="7" t="str">
        <f>IF($B184="", "", COUNTIF(Expenses!$F$11:$F$1010, $B184))</f>
        <v/>
      </c>
      <c r="H184" s="32"/>
      <c r="I184" s="54" t="str">
        <f>IF($B184="", "", IFERROR(ROUND($E184/Expenses!$G$7, 2), ""))</f>
        <v/>
      </c>
      <c r="J184" s="32"/>
      <c r="L184" s="7" t="str">
        <f t="shared" si="2"/>
        <v/>
      </c>
      <c r="N184" s="7" t="str">
        <f>IF($E184="", "", COUNTIF($E$11:$E$230, "&gt;"&amp;$E184)+1+COUNTIF($E$11:$E184, $E184)-1)</f>
        <v/>
      </c>
    </row>
    <row r="185" spans="1:14" x14ac:dyDescent="0.25">
      <c r="A185" s="32"/>
      <c r="B185" s="20"/>
      <c r="C185" s="35"/>
      <c r="D185" s="32"/>
      <c r="E185" s="27" t="str">
        <f>IF($B185="", "", SUMIF(Expenses!$F$11:$F$1010, $B185, Expenses!$G$11:$G$1010))</f>
        <v/>
      </c>
      <c r="F185" s="32"/>
      <c r="G185" s="7" t="str">
        <f>IF($B185="", "", COUNTIF(Expenses!$F$11:$F$1010, $B185))</f>
        <v/>
      </c>
      <c r="H185" s="32"/>
      <c r="I185" s="54" t="str">
        <f>IF($B185="", "", IFERROR(ROUND($E185/Expenses!$G$7, 2), ""))</f>
        <v/>
      </c>
      <c r="J185" s="32"/>
      <c r="L185" s="7" t="str">
        <f t="shared" si="2"/>
        <v/>
      </c>
      <c r="N185" s="7" t="str">
        <f>IF($E185="", "", COUNTIF($E$11:$E$230, "&gt;"&amp;$E185)+1+COUNTIF($E$11:$E185, $E185)-1)</f>
        <v/>
      </c>
    </row>
    <row r="186" spans="1:14" x14ac:dyDescent="0.25">
      <c r="A186" s="32"/>
      <c r="B186" s="20"/>
      <c r="C186" s="35"/>
      <c r="D186" s="32"/>
      <c r="E186" s="27" t="str">
        <f>IF($B186="", "", SUMIF(Expenses!$F$11:$F$1010, $B186, Expenses!$G$11:$G$1010))</f>
        <v/>
      </c>
      <c r="F186" s="32"/>
      <c r="G186" s="7" t="str">
        <f>IF($B186="", "", COUNTIF(Expenses!$F$11:$F$1010, $B186))</f>
        <v/>
      </c>
      <c r="H186" s="32"/>
      <c r="I186" s="54" t="str">
        <f>IF($B186="", "", IFERROR(ROUND($E186/Expenses!$G$7, 2), ""))</f>
        <v/>
      </c>
      <c r="J186" s="32"/>
      <c r="L186" s="7" t="str">
        <f t="shared" si="2"/>
        <v/>
      </c>
      <c r="N186" s="7" t="str">
        <f>IF($E186="", "", COUNTIF($E$11:$E$230, "&gt;"&amp;$E186)+1+COUNTIF($E$11:$E186, $E186)-1)</f>
        <v/>
      </c>
    </row>
    <row r="187" spans="1:14" x14ac:dyDescent="0.25">
      <c r="A187" s="32"/>
      <c r="B187" s="20"/>
      <c r="C187" s="35"/>
      <c r="D187" s="32"/>
      <c r="E187" s="27" t="str">
        <f>IF($B187="", "", SUMIF(Expenses!$F$11:$F$1010, $B187, Expenses!$G$11:$G$1010))</f>
        <v/>
      </c>
      <c r="F187" s="32"/>
      <c r="G187" s="7" t="str">
        <f>IF($B187="", "", COUNTIF(Expenses!$F$11:$F$1010, $B187))</f>
        <v/>
      </c>
      <c r="H187" s="32"/>
      <c r="I187" s="54" t="str">
        <f>IF($B187="", "", IFERROR(ROUND($E187/Expenses!$G$7, 2), ""))</f>
        <v/>
      </c>
      <c r="J187" s="32"/>
      <c r="L187" s="7" t="str">
        <f t="shared" si="2"/>
        <v/>
      </c>
      <c r="N187" s="7" t="str">
        <f>IF($E187="", "", COUNTIF($E$11:$E$230, "&gt;"&amp;$E187)+1+COUNTIF($E$11:$E187, $E187)-1)</f>
        <v/>
      </c>
    </row>
    <row r="188" spans="1:14" x14ac:dyDescent="0.25">
      <c r="A188" s="32"/>
      <c r="B188" s="20"/>
      <c r="C188" s="35"/>
      <c r="D188" s="32"/>
      <c r="E188" s="27" t="str">
        <f>IF($B188="", "", SUMIF(Expenses!$F$11:$F$1010, $B188, Expenses!$G$11:$G$1010))</f>
        <v/>
      </c>
      <c r="F188" s="32"/>
      <c r="G188" s="7" t="str">
        <f>IF($B188="", "", COUNTIF(Expenses!$F$11:$F$1010, $B188))</f>
        <v/>
      </c>
      <c r="H188" s="32"/>
      <c r="I188" s="54" t="str">
        <f>IF($B188="", "", IFERROR(ROUND($E188/Expenses!$G$7, 2), ""))</f>
        <v/>
      </c>
      <c r="J188" s="32"/>
      <c r="L188" s="7" t="str">
        <f t="shared" si="2"/>
        <v/>
      </c>
      <c r="N188" s="7" t="str">
        <f>IF($E188="", "", COUNTIF($E$11:$E$230, "&gt;"&amp;$E188)+1+COUNTIF($E$11:$E188, $E188)-1)</f>
        <v/>
      </c>
    </row>
    <row r="189" spans="1:14" x14ac:dyDescent="0.25">
      <c r="A189" s="32"/>
      <c r="B189" s="20"/>
      <c r="C189" s="35"/>
      <c r="D189" s="32"/>
      <c r="E189" s="27" t="str">
        <f>IF($B189="", "", SUMIF(Expenses!$F$11:$F$1010, $B189, Expenses!$G$11:$G$1010))</f>
        <v/>
      </c>
      <c r="F189" s="32"/>
      <c r="G189" s="7" t="str">
        <f>IF($B189="", "", COUNTIF(Expenses!$F$11:$F$1010, $B189))</f>
        <v/>
      </c>
      <c r="H189" s="32"/>
      <c r="I189" s="54" t="str">
        <f>IF($B189="", "", IFERROR(ROUND($E189/Expenses!$G$7, 2), ""))</f>
        <v/>
      </c>
      <c r="J189" s="32"/>
      <c r="L189" s="7" t="str">
        <f t="shared" si="2"/>
        <v/>
      </c>
      <c r="N189" s="7" t="str">
        <f>IF($E189="", "", COUNTIF($E$11:$E$230, "&gt;"&amp;$E189)+1+COUNTIF($E$11:$E189, $E189)-1)</f>
        <v/>
      </c>
    </row>
    <row r="190" spans="1:14" x14ac:dyDescent="0.25">
      <c r="A190" s="32"/>
      <c r="B190" s="20"/>
      <c r="C190" s="35"/>
      <c r="D190" s="32"/>
      <c r="E190" s="27" t="str">
        <f>IF($B190="", "", SUMIF(Expenses!$F$11:$F$1010, $B190, Expenses!$G$11:$G$1010))</f>
        <v/>
      </c>
      <c r="F190" s="32"/>
      <c r="G190" s="7" t="str">
        <f>IF($B190="", "", COUNTIF(Expenses!$F$11:$F$1010, $B190))</f>
        <v/>
      </c>
      <c r="H190" s="32"/>
      <c r="I190" s="54" t="str">
        <f>IF($B190="", "", IFERROR(ROUND($E190/Expenses!$G$7, 2), ""))</f>
        <v/>
      </c>
      <c r="J190" s="32"/>
      <c r="L190" s="7" t="str">
        <f t="shared" si="2"/>
        <v/>
      </c>
      <c r="N190" s="7" t="str">
        <f>IF($E190="", "", COUNTIF($E$11:$E$230, "&gt;"&amp;$E190)+1+COUNTIF($E$11:$E190, $E190)-1)</f>
        <v/>
      </c>
    </row>
    <row r="191" spans="1:14" x14ac:dyDescent="0.25">
      <c r="A191" s="32"/>
      <c r="B191" s="20"/>
      <c r="C191" s="35"/>
      <c r="D191" s="32"/>
      <c r="E191" s="27" t="str">
        <f>IF($B191="", "", SUMIF(Expenses!$F$11:$F$1010, $B191, Expenses!$G$11:$G$1010))</f>
        <v/>
      </c>
      <c r="F191" s="32"/>
      <c r="G191" s="7" t="str">
        <f>IF($B191="", "", COUNTIF(Expenses!$F$11:$F$1010, $B191))</f>
        <v/>
      </c>
      <c r="H191" s="32"/>
      <c r="I191" s="54" t="str">
        <f>IF($B191="", "", IFERROR(ROUND($E191/Expenses!$G$7, 2), ""))</f>
        <v/>
      </c>
      <c r="J191" s="32"/>
      <c r="L191" s="7" t="str">
        <f t="shared" si="2"/>
        <v/>
      </c>
      <c r="N191" s="7" t="str">
        <f>IF($E191="", "", COUNTIF($E$11:$E$230, "&gt;"&amp;$E191)+1+COUNTIF($E$11:$E191, $E191)-1)</f>
        <v/>
      </c>
    </row>
    <row r="192" spans="1:14" x14ac:dyDescent="0.25">
      <c r="A192" s="32"/>
      <c r="B192" s="20"/>
      <c r="C192" s="35"/>
      <c r="D192" s="32"/>
      <c r="E192" s="27" t="str">
        <f>IF($B192="", "", SUMIF(Expenses!$F$11:$F$1010, $B192, Expenses!$G$11:$G$1010))</f>
        <v/>
      </c>
      <c r="F192" s="32"/>
      <c r="G192" s="7" t="str">
        <f>IF($B192="", "", COUNTIF(Expenses!$F$11:$F$1010, $B192))</f>
        <v/>
      </c>
      <c r="H192" s="32"/>
      <c r="I192" s="54" t="str">
        <f>IF($B192="", "", IFERROR(ROUND($E192/Expenses!$G$7, 2), ""))</f>
        <v/>
      </c>
      <c r="J192" s="32"/>
      <c r="L192" s="7" t="str">
        <f t="shared" si="2"/>
        <v/>
      </c>
      <c r="N192" s="7" t="str">
        <f>IF($E192="", "", COUNTIF($E$11:$E$230, "&gt;"&amp;$E192)+1+COUNTIF($E$11:$E192, $E192)-1)</f>
        <v/>
      </c>
    </row>
    <row r="193" spans="1:14" x14ac:dyDescent="0.25">
      <c r="A193" s="32"/>
      <c r="B193" s="20"/>
      <c r="C193" s="35"/>
      <c r="D193" s="32"/>
      <c r="E193" s="27" t="str">
        <f>IF($B193="", "", SUMIF(Expenses!$F$11:$F$1010, $B193, Expenses!$G$11:$G$1010))</f>
        <v/>
      </c>
      <c r="F193" s="32"/>
      <c r="G193" s="7" t="str">
        <f>IF($B193="", "", COUNTIF(Expenses!$F$11:$F$1010, $B193))</f>
        <v/>
      </c>
      <c r="H193" s="32"/>
      <c r="I193" s="54" t="str">
        <f>IF($B193="", "", IFERROR(ROUND($E193/Expenses!$G$7, 2), ""))</f>
        <v/>
      </c>
      <c r="J193" s="32"/>
      <c r="L193" s="7" t="str">
        <f t="shared" si="2"/>
        <v/>
      </c>
      <c r="N193" s="7" t="str">
        <f>IF($E193="", "", COUNTIF($E$11:$E$230, "&gt;"&amp;$E193)+1+COUNTIF($E$11:$E193, $E193)-1)</f>
        <v/>
      </c>
    </row>
    <row r="194" spans="1:14" x14ac:dyDescent="0.25">
      <c r="A194" s="32"/>
      <c r="B194" s="20"/>
      <c r="C194" s="35"/>
      <c r="D194" s="32"/>
      <c r="E194" s="27" t="str">
        <f>IF($B194="", "", SUMIF(Expenses!$F$11:$F$1010, $B194, Expenses!$G$11:$G$1010))</f>
        <v/>
      </c>
      <c r="F194" s="32"/>
      <c r="G194" s="7" t="str">
        <f>IF($B194="", "", COUNTIF(Expenses!$F$11:$F$1010, $B194))</f>
        <v/>
      </c>
      <c r="H194" s="32"/>
      <c r="I194" s="54" t="str">
        <f>IF($B194="", "", IFERROR(ROUND($E194/Expenses!$G$7, 2), ""))</f>
        <v/>
      </c>
      <c r="J194" s="32"/>
      <c r="L194" s="7" t="str">
        <f t="shared" si="2"/>
        <v/>
      </c>
      <c r="N194" s="7" t="str">
        <f>IF($E194="", "", COUNTIF($E$11:$E$230, "&gt;"&amp;$E194)+1+COUNTIF($E$11:$E194, $E194)-1)</f>
        <v/>
      </c>
    </row>
    <row r="195" spans="1:14" x14ac:dyDescent="0.25">
      <c r="A195" s="32"/>
      <c r="B195" s="20"/>
      <c r="C195" s="35"/>
      <c r="D195" s="32"/>
      <c r="E195" s="27" t="str">
        <f>IF($B195="", "", SUMIF(Expenses!$F$11:$F$1010, $B195, Expenses!$G$11:$G$1010))</f>
        <v/>
      </c>
      <c r="F195" s="32"/>
      <c r="G195" s="7" t="str">
        <f>IF($B195="", "", COUNTIF(Expenses!$F$11:$F$1010, $B195))</f>
        <v/>
      </c>
      <c r="H195" s="32"/>
      <c r="I195" s="54" t="str">
        <f>IF($B195="", "", IFERROR(ROUND($E195/Expenses!$G$7, 2), ""))</f>
        <v/>
      </c>
      <c r="J195" s="32"/>
      <c r="L195" s="7" t="str">
        <f t="shared" si="2"/>
        <v/>
      </c>
      <c r="N195" s="7" t="str">
        <f>IF($E195="", "", COUNTIF($E$11:$E$230, "&gt;"&amp;$E195)+1+COUNTIF($E$11:$E195, $E195)-1)</f>
        <v/>
      </c>
    </row>
    <row r="196" spans="1:14" x14ac:dyDescent="0.25">
      <c r="A196" s="32"/>
      <c r="B196" s="20"/>
      <c r="C196" s="35"/>
      <c r="D196" s="32"/>
      <c r="E196" s="27" t="str">
        <f>IF($B196="", "", SUMIF(Expenses!$F$11:$F$1010, $B196, Expenses!$G$11:$G$1010))</f>
        <v/>
      </c>
      <c r="F196" s="32"/>
      <c r="G196" s="7" t="str">
        <f>IF($B196="", "", COUNTIF(Expenses!$F$11:$F$1010, $B196))</f>
        <v/>
      </c>
      <c r="H196" s="32"/>
      <c r="I196" s="54" t="str">
        <f>IF($B196="", "", IFERROR(ROUND($E196/Expenses!$G$7, 2), ""))</f>
        <v/>
      </c>
      <c r="J196" s="32"/>
      <c r="L196" s="7" t="str">
        <f t="shared" si="2"/>
        <v/>
      </c>
      <c r="N196" s="7" t="str">
        <f>IF($E196="", "", COUNTIF($E$11:$E$230, "&gt;"&amp;$E196)+1+COUNTIF($E$11:$E196, $E196)-1)</f>
        <v/>
      </c>
    </row>
    <row r="197" spans="1:14" x14ac:dyDescent="0.25">
      <c r="A197" s="32"/>
      <c r="B197" s="20"/>
      <c r="C197" s="35"/>
      <c r="D197" s="32"/>
      <c r="E197" s="27" t="str">
        <f>IF($B197="", "", SUMIF(Expenses!$F$11:$F$1010, $B197, Expenses!$G$11:$G$1010))</f>
        <v/>
      </c>
      <c r="F197" s="32"/>
      <c r="G197" s="7" t="str">
        <f>IF($B197="", "", COUNTIF(Expenses!$F$11:$F$1010, $B197))</f>
        <v/>
      </c>
      <c r="H197" s="32"/>
      <c r="I197" s="54" t="str">
        <f>IF($B197="", "", IFERROR(ROUND($E197/Expenses!$G$7, 2), ""))</f>
        <v/>
      </c>
      <c r="J197" s="32"/>
      <c r="L197" s="7" t="str">
        <f t="shared" si="2"/>
        <v/>
      </c>
      <c r="N197" s="7" t="str">
        <f>IF($E197="", "", COUNTIF($E$11:$E$230, "&gt;"&amp;$E197)+1+COUNTIF($E$11:$E197, $E197)-1)</f>
        <v/>
      </c>
    </row>
    <row r="198" spans="1:14" x14ac:dyDescent="0.25">
      <c r="A198" s="32"/>
      <c r="B198" s="20"/>
      <c r="C198" s="35"/>
      <c r="D198" s="32"/>
      <c r="E198" s="27" t="str">
        <f>IF($B198="", "", SUMIF(Expenses!$F$11:$F$1010, $B198, Expenses!$G$11:$G$1010))</f>
        <v/>
      </c>
      <c r="F198" s="32"/>
      <c r="G198" s="7" t="str">
        <f>IF($B198="", "", COUNTIF(Expenses!$F$11:$F$1010, $B198))</f>
        <v/>
      </c>
      <c r="H198" s="32"/>
      <c r="I198" s="54" t="str">
        <f>IF($B198="", "", IFERROR(ROUND($E198/Expenses!$G$7, 2), ""))</f>
        <v/>
      </c>
      <c r="J198" s="32"/>
      <c r="L198" s="7" t="str">
        <f t="shared" si="2"/>
        <v/>
      </c>
      <c r="N198" s="7" t="str">
        <f>IF($E198="", "", COUNTIF($E$11:$E$230, "&gt;"&amp;$E198)+1+COUNTIF($E$11:$E198, $E198)-1)</f>
        <v/>
      </c>
    </row>
    <row r="199" spans="1:14" x14ac:dyDescent="0.25">
      <c r="A199" s="32"/>
      <c r="B199" s="20"/>
      <c r="C199" s="35"/>
      <c r="D199" s="32"/>
      <c r="E199" s="27" t="str">
        <f>IF($B199="", "", SUMIF(Expenses!$F$11:$F$1010, $B199, Expenses!$G$11:$G$1010))</f>
        <v/>
      </c>
      <c r="F199" s="32"/>
      <c r="G199" s="7" t="str">
        <f>IF($B199="", "", COUNTIF(Expenses!$F$11:$F$1010, $B199))</f>
        <v/>
      </c>
      <c r="H199" s="32"/>
      <c r="I199" s="54" t="str">
        <f>IF($B199="", "", IFERROR(ROUND($E199/Expenses!$G$7, 2), ""))</f>
        <v/>
      </c>
      <c r="J199" s="32"/>
      <c r="L199" s="7" t="str">
        <f t="shared" si="2"/>
        <v/>
      </c>
      <c r="N199" s="7" t="str">
        <f>IF($E199="", "", COUNTIF($E$11:$E$230, "&gt;"&amp;$E199)+1+COUNTIF($E$11:$E199, $E199)-1)</f>
        <v/>
      </c>
    </row>
    <row r="200" spans="1:14" x14ac:dyDescent="0.25">
      <c r="A200" s="32"/>
      <c r="B200" s="20"/>
      <c r="C200" s="35"/>
      <c r="D200" s="32"/>
      <c r="E200" s="27" t="str">
        <f>IF($B200="", "", SUMIF(Expenses!$F$11:$F$1010, $B200, Expenses!$G$11:$G$1010))</f>
        <v/>
      </c>
      <c r="F200" s="32"/>
      <c r="G200" s="7" t="str">
        <f>IF($B200="", "", COUNTIF(Expenses!$F$11:$F$1010, $B200))</f>
        <v/>
      </c>
      <c r="H200" s="32"/>
      <c r="I200" s="54" t="str">
        <f>IF($B200="", "", IFERROR(ROUND($E200/Expenses!$G$7, 2), ""))</f>
        <v/>
      </c>
      <c r="J200" s="32"/>
      <c r="L200" s="7" t="str">
        <f t="shared" si="2"/>
        <v/>
      </c>
      <c r="N200" s="7" t="str">
        <f>IF($E200="", "", COUNTIF($E$11:$E$230, "&gt;"&amp;$E200)+1+COUNTIF($E$11:$E200, $E200)-1)</f>
        <v/>
      </c>
    </row>
    <row r="201" spans="1:14" x14ac:dyDescent="0.25">
      <c r="A201" s="32"/>
      <c r="B201" s="20"/>
      <c r="C201" s="35"/>
      <c r="D201" s="32"/>
      <c r="E201" s="27" t="str">
        <f>IF($B201="", "", SUMIF(Expenses!$F$11:$F$1010, $B201, Expenses!$G$11:$G$1010))</f>
        <v/>
      </c>
      <c r="F201" s="32"/>
      <c r="G201" s="7" t="str">
        <f>IF($B201="", "", COUNTIF(Expenses!$F$11:$F$1010, $B201))</f>
        <v/>
      </c>
      <c r="H201" s="32"/>
      <c r="I201" s="54" t="str">
        <f>IF($B201="", "", IFERROR(ROUND($E201/Expenses!$G$7, 2), ""))</f>
        <v/>
      </c>
      <c r="J201" s="32"/>
      <c r="L201" s="7" t="str">
        <f t="shared" si="2"/>
        <v/>
      </c>
      <c r="N201" s="7" t="str">
        <f>IF($E201="", "", COUNTIF($E$11:$E$230, "&gt;"&amp;$E201)+1+COUNTIF($E$11:$E201, $E201)-1)</f>
        <v/>
      </c>
    </row>
    <row r="202" spans="1:14" x14ac:dyDescent="0.25">
      <c r="A202" s="32"/>
      <c r="B202" s="20"/>
      <c r="C202" s="35"/>
      <c r="D202" s="32"/>
      <c r="E202" s="27" t="str">
        <f>IF($B202="", "", SUMIF(Expenses!$F$11:$F$1010, $B202, Expenses!$G$11:$G$1010))</f>
        <v/>
      </c>
      <c r="F202" s="32"/>
      <c r="G202" s="7" t="str">
        <f>IF($B202="", "", COUNTIF(Expenses!$F$11:$F$1010, $B202))</f>
        <v/>
      </c>
      <c r="H202" s="32"/>
      <c r="I202" s="54" t="str">
        <f>IF($B202="", "", IFERROR(ROUND($E202/Expenses!$G$7, 2), ""))</f>
        <v/>
      </c>
      <c r="J202" s="32"/>
      <c r="L202" s="7" t="str">
        <f t="shared" si="2"/>
        <v/>
      </c>
      <c r="N202" s="7" t="str">
        <f>IF($E202="", "", COUNTIF($E$11:$E$230, "&gt;"&amp;$E202)+1+COUNTIF($E$11:$E202, $E202)-1)</f>
        <v/>
      </c>
    </row>
    <row r="203" spans="1:14" x14ac:dyDescent="0.25">
      <c r="A203" s="32"/>
      <c r="B203" s="20"/>
      <c r="C203" s="35"/>
      <c r="D203" s="32"/>
      <c r="E203" s="27" t="str">
        <f>IF($B203="", "", SUMIF(Expenses!$F$11:$F$1010, $B203, Expenses!$G$11:$G$1010))</f>
        <v/>
      </c>
      <c r="F203" s="32"/>
      <c r="G203" s="7" t="str">
        <f>IF($B203="", "", COUNTIF(Expenses!$F$11:$F$1010, $B203))</f>
        <v/>
      </c>
      <c r="H203" s="32"/>
      <c r="I203" s="54" t="str">
        <f>IF($B203="", "", IFERROR(ROUND($E203/Expenses!$G$7, 2), ""))</f>
        <v/>
      </c>
      <c r="J203" s="32"/>
      <c r="L203" s="7" t="str">
        <f t="shared" si="2"/>
        <v/>
      </c>
      <c r="N203" s="7" t="str">
        <f>IF($E203="", "", COUNTIF($E$11:$E$230, "&gt;"&amp;$E203)+1+COUNTIF($E$11:$E203, $E203)-1)</f>
        <v/>
      </c>
    </row>
    <row r="204" spans="1:14" x14ac:dyDescent="0.25">
      <c r="A204" s="32"/>
      <c r="B204" s="20"/>
      <c r="C204" s="35"/>
      <c r="D204" s="32"/>
      <c r="E204" s="27" t="str">
        <f>IF($B204="", "", SUMIF(Expenses!$F$11:$F$1010, $B204, Expenses!$G$11:$G$1010))</f>
        <v/>
      </c>
      <c r="F204" s="32"/>
      <c r="G204" s="7" t="str">
        <f>IF($B204="", "", COUNTIF(Expenses!$F$11:$F$1010, $B204))</f>
        <v/>
      </c>
      <c r="H204" s="32"/>
      <c r="I204" s="54" t="str">
        <f>IF($B204="", "", IFERROR(ROUND($E204/Expenses!$G$7, 2), ""))</f>
        <v/>
      </c>
      <c r="J204" s="32"/>
      <c r="L204" s="7" t="str">
        <f t="shared" ref="L204:L230" si="3">IF($B204="", "", IF(COUNTIF($B$11:$B$230, $B204)&gt;1, "X", ""))</f>
        <v/>
      </c>
      <c r="N204" s="7" t="str">
        <f>IF($E204="", "", COUNTIF($E$11:$E$230, "&gt;"&amp;$E204)+1+COUNTIF($E$11:$E204, $E204)-1)</f>
        <v/>
      </c>
    </row>
    <row r="205" spans="1:14" x14ac:dyDescent="0.25">
      <c r="A205" s="32"/>
      <c r="B205" s="20"/>
      <c r="C205" s="35"/>
      <c r="D205" s="32"/>
      <c r="E205" s="27" t="str">
        <f>IF($B205="", "", SUMIF(Expenses!$F$11:$F$1010, $B205, Expenses!$G$11:$G$1010))</f>
        <v/>
      </c>
      <c r="F205" s="32"/>
      <c r="G205" s="7" t="str">
        <f>IF($B205="", "", COUNTIF(Expenses!$F$11:$F$1010, $B205))</f>
        <v/>
      </c>
      <c r="H205" s="32"/>
      <c r="I205" s="54" t="str">
        <f>IF($B205="", "", IFERROR(ROUND($E205/Expenses!$G$7, 2), ""))</f>
        <v/>
      </c>
      <c r="J205" s="32"/>
      <c r="L205" s="7" t="str">
        <f t="shared" si="3"/>
        <v/>
      </c>
      <c r="N205" s="7" t="str">
        <f>IF($E205="", "", COUNTIF($E$11:$E$230, "&gt;"&amp;$E205)+1+COUNTIF($E$11:$E205, $E205)-1)</f>
        <v/>
      </c>
    </row>
    <row r="206" spans="1:14" x14ac:dyDescent="0.25">
      <c r="A206" s="32"/>
      <c r="B206" s="20"/>
      <c r="C206" s="35"/>
      <c r="D206" s="32"/>
      <c r="E206" s="27" t="str">
        <f>IF($B206="", "", SUMIF(Expenses!$F$11:$F$1010, $B206, Expenses!$G$11:$G$1010))</f>
        <v/>
      </c>
      <c r="F206" s="32"/>
      <c r="G206" s="7" t="str">
        <f>IF($B206="", "", COUNTIF(Expenses!$F$11:$F$1010, $B206))</f>
        <v/>
      </c>
      <c r="H206" s="32"/>
      <c r="I206" s="54" t="str">
        <f>IF($B206="", "", IFERROR(ROUND($E206/Expenses!$G$7, 2), ""))</f>
        <v/>
      </c>
      <c r="J206" s="32"/>
      <c r="L206" s="7" t="str">
        <f t="shared" si="3"/>
        <v/>
      </c>
      <c r="N206" s="7" t="str">
        <f>IF($E206="", "", COUNTIF($E$11:$E$230, "&gt;"&amp;$E206)+1+COUNTIF($E$11:$E206, $E206)-1)</f>
        <v/>
      </c>
    </row>
    <row r="207" spans="1:14" x14ac:dyDescent="0.25">
      <c r="A207" s="32"/>
      <c r="B207" s="20"/>
      <c r="C207" s="35"/>
      <c r="D207" s="32"/>
      <c r="E207" s="27" t="str">
        <f>IF($B207="", "", SUMIF(Expenses!$F$11:$F$1010, $B207, Expenses!$G$11:$G$1010))</f>
        <v/>
      </c>
      <c r="F207" s="32"/>
      <c r="G207" s="7" t="str">
        <f>IF($B207="", "", COUNTIF(Expenses!$F$11:$F$1010, $B207))</f>
        <v/>
      </c>
      <c r="H207" s="32"/>
      <c r="I207" s="54" t="str">
        <f>IF($B207="", "", IFERROR(ROUND($E207/Expenses!$G$7, 2), ""))</f>
        <v/>
      </c>
      <c r="J207" s="32"/>
      <c r="L207" s="7" t="str">
        <f t="shared" si="3"/>
        <v/>
      </c>
      <c r="N207" s="7" t="str">
        <f>IF($E207="", "", COUNTIF($E$11:$E$230, "&gt;"&amp;$E207)+1+COUNTIF($E$11:$E207, $E207)-1)</f>
        <v/>
      </c>
    </row>
    <row r="208" spans="1:14" x14ac:dyDescent="0.25">
      <c r="A208" s="32"/>
      <c r="B208" s="20"/>
      <c r="C208" s="35"/>
      <c r="D208" s="32"/>
      <c r="E208" s="27" t="str">
        <f>IF($B208="", "", SUMIF(Expenses!$F$11:$F$1010, $B208, Expenses!$G$11:$G$1010))</f>
        <v/>
      </c>
      <c r="F208" s="32"/>
      <c r="G208" s="7" t="str">
        <f>IF($B208="", "", COUNTIF(Expenses!$F$11:$F$1010, $B208))</f>
        <v/>
      </c>
      <c r="H208" s="32"/>
      <c r="I208" s="54" t="str">
        <f>IF($B208="", "", IFERROR(ROUND($E208/Expenses!$G$7, 2), ""))</f>
        <v/>
      </c>
      <c r="J208" s="32"/>
      <c r="L208" s="7" t="str">
        <f t="shared" si="3"/>
        <v/>
      </c>
      <c r="N208" s="7" t="str">
        <f>IF($E208="", "", COUNTIF($E$11:$E$230, "&gt;"&amp;$E208)+1+COUNTIF($E$11:$E208, $E208)-1)</f>
        <v/>
      </c>
    </row>
    <row r="209" spans="1:14" x14ac:dyDescent="0.25">
      <c r="A209" s="32"/>
      <c r="B209" s="20"/>
      <c r="C209" s="35"/>
      <c r="D209" s="32"/>
      <c r="E209" s="27" t="str">
        <f>IF($B209="", "", SUMIF(Expenses!$F$11:$F$1010, $B209, Expenses!$G$11:$G$1010))</f>
        <v/>
      </c>
      <c r="F209" s="32"/>
      <c r="G209" s="7" t="str">
        <f>IF($B209="", "", COUNTIF(Expenses!$F$11:$F$1010, $B209))</f>
        <v/>
      </c>
      <c r="H209" s="32"/>
      <c r="I209" s="54" t="str">
        <f>IF($B209="", "", IFERROR(ROUND($E209/Expenses!$G$7, 2), ""))</f>
        <v/>
      </c>
      <c r="J209" s="32"/>
      <c r="L209" s="7" t="str">
        <f t="shared" si="3"/>
        <v/>
      </c>
      <c r="N209" s="7" t="str">
        <f>IF($E209="", "", COUNTIF($E$11:$E$230, "&gt;"&amp;$E209)+1+COUNTIF($E$11:$E209, $E209)-1)</f>
        <v/>
      </c>
    </row>
    <row r="210" spans="1:14" x14ac:dyDescent="0.25">
      <c r="A210" s="32"/>
      <c r="B210" s="20"/>
      <c r="C210" s="35"/>
      <c r="D210" s="32"/>
      <c r="E210" s="27" t="str">
        <f>IF($B210="", "", SUMIF(Expenses!$F$11:$F$1010, $B210, Expenses!$G$11:$G$1010))</f>
        <v/>
      </c>
      <c r="F210" s="32"/>
      <c r="G210" s="7" t="str">
        <f>IF($B210="", "", COUNTIF(Expenses!$F$11:$F$1010, $B210))</f>
        <v/>
      </c>
      <c r="H210" s="32"/>
      <c r="I210" s="54" t="str">
        <f>IF($B210="", "", IFERROR(ROUND($E210/Expenses!$G$7, 2), ""))</f>
        <v/>
      </c>
      <c r="J210" s="32"/>
      <c r="L210" s="7" t="str">
        <f t="shared" si="3"/>
        <v/>
      </c>
      <c r="N210" s="7" t="str">
        <f>IF($E210="", "", COUNTIF($E$11:$E$230, "&gt;"&amp;$E210)+1+COUNTIF($E$11:$E210, $E210)-1)</f>
        <v/>
      </c>
    </row>
    <row r="211" spans="1:14" x14ac:dyDescent="0.25">
      <c r="A211" s="32"/>
      <c r="B211" s="20"/>
      <c r="C211" s="35"/>
      <c r="D211" s="32"/>
      <c r="E211" s="27" t="str">
        <f>IF($B211="", "", SUMIF(Expenses!$F$11:$F$1010, $B211, Expenses!$G$11:$G$1010))</f>
        <v/>
      </c>
      <c r="F211" s="32"/>
      <c r="G211" s="7" t="str">
        <f>IF($B211="", "", COUNTIF(Expenses!$F$11:$F$1010, $B211))</f>
        <v/>
      </c>
      <c r="H211" s="32"/>
      <c r="I211" s="54" t="str">
        <f>IF($B211="", "", IFERROR(ROUND($E211/Expenses!$G$7, 2), ""))</f>
        <v/>
      </c>
      <c r="J211" s="32"/>
      <c r="L211" s="7" t="str">
        <f t="shared" si="3"/>
        <v/>
      </c>
      <c r="N211" s="7" t="str">
        <f>IF($E211="", "", COUNTIF($E$11:$E$230, "&gt;"&amp;$E211)+1+COUNTIF($E$11:$E211, $E211)-1)</f>
        <v/>
      </c>
    </row>
    <row r="212" spans="1:14" x14ac:dyDescent="0.25">
      <c r="A212" s="32"/>
      <c r="B212" s="20"/>
      <c r="C212" s="35"/>
      <c r="D212" s="32"/>
      <c r="E212" s="27" t="str">
        <f>IF($B212="", "", SUMIF(Expenses!$F$11:$F$1010, $B212, Expenses!$G$11:$G$1010))</f>
        <v/>
      </c>
      <c r="F212" s="32"/>
      <c r="G212" s="7" t="str">
        <f>IF($B212="", "", COUNTIF(Expenses!$F$11:$F$1010, $B212))</f>
        <v/>
      </c>
      <c r="H212" s="32"/>
      <c r="I212" s="54" t="str">
        <f>IF($B212="", "", IFERROR(ROUND($E212/Expenses!$G$7, 2), ""))</f>
        <v/>
      </c>
      <c r="J212" s="32"/>
      <c r="L212" s="7" t="str">
        <f t="shared" si="3"/>
        <v/>
      </c>
      <c r="N212" s="7" t="str">
        <f>IF($E212="", "", COUNTIF($E$11:$E$230, "&gt;"&amp;$E212)+1+COUNTIF($E$11:$E212, $E212)-1)</f>
        <v/>
      </c>
    </row>
    <row r="213" spans="1:14" x14ac:dyDescent="0.25">
      <c r="A213" s="32"/>
      <c r="B213" s="20"/>
      <c r="C213" s="35"/>
      <c r="D213" s="32"/>
      <c r="E213" s="27" t="str">
        <f>IF($B213="", "", SUMIF(Expenses!$F$11:$F$1010, $B213, Expenses!$G$11:$G$1010))</f>
        <v/>
      </c>
      <c r="F213" s="32"/>
      <c r="G213" s="7" t="str">
        <f>IF($B213="", "", COUNTIF(Expenses!$F$11:$F$1010, $B213))</f>
        <v/>
      </c>
      <c r="H213" s="32"/>
      <c r="I213" s="54" t="str">
        <f>IF($B213="", "", IFERROR(ROUND($E213/Expenses!$G$7, 2), ""))</f>
        <v/>
      </c>
      <c r="J213" s="32"/>
      <c r="L213" s="7" t="str">
        <f t="shared" si="3"/>
        <v/>
      </c>
      <c r="N213" s="7" t="str">
        <f>IF($E213="", "", COUNTIF($E$11:$E$230, "&gt;"&amp;$E213)+1+COUNTIF($E$11:$E213, $E213)-1)</f>
        <v/>
      </c>
    </row>
    <row r="214" spans="1:14" x14ac:dyDescent="0.25">
      <c r="A214" s="32"/>
      <c r="B214" s="20"/>
      <c r="C214" s="35"/>
      <c r="D214" s="32"/>
      <c r="E214" s="27" t="str">
        <f>IF($B214="", "", SUMIF(Expenses!$F$11:$F$1010, $B214, Expenses!$G$11:$G$1010))</f>
        <v/>
      </c>
      <c r="F214" s="32"/>
      <c r="G214" s="7" t="str">
        <f>IF($B214="", "", COUNTIF(Expenses!$F$11:$F$1010, $B214))</f>
        <v/>
      </c>
      <c r="H214" s="32"/>
      <c r="I214" s="54" t="str">
        <f>IF($B214="", "", IFERROR(ROUND($E214/Expenses!$G$7, 2), ""))</f>
        <v/>
      </c>
      <c r="J214" s="32"/>
      <c r="L214" s="7" t="str">
        <f t="shared" si="3"/>
        <v/>
      </c>
      <c r="N214" s="7" t="str">
        <f>IF($E214="", "", COUNTIF($E$11:$E$230, "&gt;"&amp;$E214)+1+COUNTIF($E$11:$E214, $E214)-1)</f>
        <v/>
      </c>
    </row>
    <row r="215" spans="1:14" x14ac:dyDescent="0.25">
      <c r="A215" s="32"/>
      <c r="B215" s="20"/>
      <c r="C215" s="35"/>
      <c r="D215" s="32"/>
      <c r="E215" s="27" t="str">
        <f>IF($B215="", "", SUMIF(Expenses!$F$11:$F$1010, $B215, Expenses!$G$11:$G$1010))</f>
        <v/>
      </c>
      <c r="F215" s="32"/>
      <c r="G215" s="7" t="str">
        <f>IF($B215="", "", COUNTIF(Expenses!$F$11:$F$1010, $B215))</f>
        <v/>
      </c>
      <c r="H215" s="32"/>
      <c r="I215" s="54" t="str">
        <f>IF($B215="", "", IFERROR(ROUND($E215/Expenses!$G$7, 2), ""))</f>
        <v/>
      </c>
      <c r="J215" s="32"/>
      <c r="L215" s="7" t="str">
        <f t="shared" si="3"/>
        <v/>
      </c>
      <c r="N215" s="7" t="str">
        <f>IF($E215="", "", COUNTIF($E$11:$E$230, "&gt;"&amp;$E215)+1+COUNTIF($E$11:$E215, $E215)-1)</f>
        <v/>
      </c>
    </row>
    <row r="216" spans="1:14" x14ac:dyDescent="0.25">
      <c r="A216" s="32"/>
      <c r="B216" s="20"/>
      <c r="C216" s="35"/>
      <c r="D216" s="32"/>
      <c r="E216" s="27" t="str">
        <f>IF($B216="", "", SUMIF(Expenses!$F$11:$F$1010, $B216, Expenses!$G$11:$G$1010))</f>
        <v/>
      </c>
      <c r="F216" s="32"/>
      <c r="G216" s="7" t="str">
        <f>IF($B216="", "", COUNTIF(Expenses!$F$11:$F$1010, $B216))</f>
        <v/>
      </c>
      <c r="H216" s="32"/>
      <c r="I216" s="54" t="str">
        <f>IF($B216="", "", IFERROR(ROUND($E216/Expenses!$G$7, 2), ""))</f>
        <v/>
      </c>
      <c r="J216" s="32"/>
      <c r="L216" s="7" t="str">
        <f t="shared" si="3"/>
        <v/>
      </c>
      <c r="N216" s="7" t="str">
        <f>IF($E216="", "", COUNTIF($E$11:$E$230, "&gt;"&amp;$E216)+1+COUNTIF($E$11:$E216, $E216)-1)</f>
        <v/>
      </c>
    </row>
    <row r="217" spans="1:14" x14ac:dyDescent="0.25">
      <c r="A217" s="32"/>
      <c r="B217" s="20"/>
      <c r="C217" s="35"/>
      <c r="D217" s="32"/>
      <c r="E217" s="27" t="str">
        <f>IF($B217="", "", SUMIF(Expenses!$F$11:$F$1010, $B217, Expenses!$G$11:$G$1010))</f>
        <v/>
      </c>
      <c r="F217" s="32"/>
      <c r="G217" s="7" t="str">
        <f>IF($B217="", "", COUNTIF(Expenses!$F$11:$F$1010, $B217))</f>
        <v/>
      </c>
      <c r="H217" s="32"/>
      <c r="I217" s="54" t="str">
        <f>IF($B217="", "", IFERROR(ROUND($E217/Expenses!$G$7, 2), ""))</f>
        <v/>
      </c>
      <c r="J217" s="32"/>
      <c r="L217" s="7" t="str">
        <f t="shared" si="3"/>
        <v/>
      </c>
      <c r="N217" s="7" t="str">
        <f>IF($E217="", "", COUNTIF($E$11:$E$230, "&gt;"&amp;$E217)+1+COUNTIF($E$11:$E217, $E217)-1)</f>
        <v/>
      </c>
    </row>
    <row r="218" spans="1:14" x14ac:dyDescent="0.25">
      <c r="A218" s="32"/>
      <c r="B218" s="20"/>
      <c r="C218" s="35"/>
      <c r="D218" s="32"/>
      <c r="E218" s="27" t="str">
        <f>IF($B218="", "", SUMIF(Expenses!$F$11:$F$1010, $B218, Expenses!$G$11:$G$1010))</f>
        <v/>
      </c>
      <c r="F218" s="32"/>
      <c r="G218" s="7" t="str">
        <f>IF($B218="", "", COUNTIF(Expenses!$F$11:$F$1010, $B218))</f>
        <v/>
      </c>
      <c r="H218" s="32"/>
      <c r="I218" s="54" t="str">
        <f>IF($B218="", "", IFERROR(ROUND($E218/Expenses!$G$7, 2), ""))</f>
        <v/>
      </c>
      <c r="J218" s="32"/>
      <c r="L218" s="7" t="str">
        <f t="shared" si="3"/>
        <v/>
      </c>
      <c r="N218" s="7" t="str">
        <f>IF($E218="", "", COUNTIF($E$11:$E$230, "&gt;"&amp;$E218)+1+COUNTIF($E$11:$E218, $E218)-1)</f>
        <v/>
      </c>
    </row>
    <row r="219" spans="1:14" x14ac:dyDescent="0.25">
      <c r="A219" s="32"/>
      <c r="B219" s="20"/>
      <c r="C219" s="35"/>
      <c r="D219" s="32"/>
      <c r="E219" s="27" t="str">
        <f>IF($B219="", "", SUMIF(Expenses!$F$11:$F$1010, $B219, Expenses!$G$11:$G$1010))</f>
        <v/>
      </c>
      <c r="F219" s="32"/>
      <c r="G219" s="7" t="str">
        <f>IF($B219="", "", COUNTIF(Expenses!$F$11:$F$1010, $B219))</f>
        <v/>
      </c>
      <c r="H219" s="32"/>
      <c r="I219" s="54" t="str">
        <f>IF($B219="", "", IFERROR(ROUND($E219/Expenses!$G$7, 2), ""))</f>
        <v/>
      </c>
      <c r="J219" s="32"/>
      <c r="L219" s="7" t="str">
        <f t="shared" si="3"/>
        <v/>
      </c>
      <c r="N219" s="7" t="str">
        <f>IF($E219="", "", COUNTIF($E$11:$E$230, "&gt;"&amp;$E219)+1+COUNTIF($E$11:$E219, $E219)-1)</f>
        <v/>
      </c>
    </row>
    <row r="220" spans="1:14" x14ac:dyDescent="0.25">
      <c r="A220" s="32"/>
      <c r="B220" s="20"/>
      <c r="C220" s="35"/>
      <c r="D220" s="32"/>
      <c r="E220" s="27" t="str">
        <f>IF($B220="", "", SUMIF(Expenses!$F$11:$F$1010, $B220, Expenses!$G$11:$G$1010))</f>
        <v/>
      </c>
      <c r="F220" s="32"/>
      <c r="G220" s="7" t="str">
        <f>IF($B220="", "", COUNTIF(Expenses!$F$11:$F$1010, $B220))</f>
        <v/>
      </c>
      <c r="H220" s="32"/>
      <c r="I220" s="54" t="str">
        <f>IF($B220="", "", IFERROR(ROUND($E220/Expenses!$G$7, 2), ""))</f>
        <v/>
      </c>
      <c r="J220" s="32"/>
      <c r="L220" s="7" t="str">
        <f t="shared" si="3"/>
        <v/>
      </c>
      <c r="N220" s="7" t="str">
        <f>IF($E220="", "", COUNTIF($E$11:$E$230, "&gt;"&amp;$E220)+1+COUNTIF($E$11:$E220, $E220)-1)</f>
        <v/>
      </c>
    </row>
    <row r="221" spans="1:14" x14ac:dyDescent="0.25">
      <c r="A221" s="32"/>
      <c r="B221" s="20"/>
      <c r="C221" s="35"/>
      <c r="D221" s="32"/>
      <c r="E221" s="27" t="str">
        <f>IF($B221="", "", SUMIF(Expenses!$F$11:$F$1010, $B221, Expenses!$G$11:$G$1010))</f>
        <v/>
      </c>
      <c r="F221" s="32"/>
      <c r="G221" s="7" t="str">
        <f>IF($B221="", "", COUNTIF(Expenses!$F$11:$F$1010, $B221))</f>
        <v/>
      </c>
      <c r="H221" s="32"/>
      <c r="I221" s="54" t="str">
        <f>IF($B221="", "", IFERROR(ROUND($E221/Expenses!$G$7, 2), ""))</f>
        <v/>
      </c>
      <c r="J221" s="32"/>
      <c r="L221" s="7" t="str">
        <f t="shared" si="3"/>
        <v/>
      </c>
      <c r="N221" s="7" t="str">
        <f>IF($E221="", "", COUNTIF($E$11:$E$230, "&gt;"&amp;$E221)+1+COUNTIF($E$11:$E221, $E221)-1)</f>
        <v/>
      </c>
    </row>
    <row r="222" spans="1:14" x14ac:dyDescent="0.25">
      <c r="A222" s="32"/>
      <c r="B222" s="20"/>
      <c r="C222" s="35"/>
      <c r="D222" s="32"/>
      <c r="E222" s="27" t="str">
        <f>IF($B222="", "", SUMIF(Expenses!$F$11:$F$1010, $B222, Expenses!$G$11:$G$1010))</f>
        <v/>
      </c>
      <c r="F222" s="32"/>
      <c r="G222" s="7" t="str">
        <f>IF($B222="", "", COUNTIF(Expenses!$F$11:$F$1010, $B222))</f>
        <v/>
      </c>
      <c r="H222" s="32"/>
      <c r="I222" s="54" t="str">
        <f>IF($B222="", "", IFERROR(ROUND($E222/Expenses!$G$7, 2), ""))</f>
        <v/>
      </c>
      <c r="J222" s="32"/>
      <c r="L222" s="7" t="str">
        <f t="shared" si="3"/>
        <v/>
      </c>
      <c r="N222" s="7" t="str">
        <f>IF($E222="", "", COUNTIF($E$11:$E$230, "&gt;"&amp;$E222)+1+COUNTIF($E$11:$E222, $E222)-1)</f>
        <v/>
      </c>
    </row>
    <row r="223" spans="1:14" x14ac:dyDescent="0.25">
      <c r="A223" s="32"/>
      <c r="B223" s="20"/>
      <c r="C223" s="35"/>
      <c r="D223" s="32"/>
      <c r="E223" s="27" t="str">
        <f>IF($B223="", "", SUMIF(Expenses!$F$11:$F$1010, $B223, Expenses!$G$11:$G$1010))</f>
        <v/>
      </c>
      <c r="F223" s="32"/>
      <c r="G223" s="7" t="str">
        <f>IF($B223="", "", COUNTIF(Expenses!$F$11:$F$1010, $B223))</f>
        <v/>
      </c>
      <c r="H223" s="32"/>
      <c r="I223" s="54" t="str">
        <f>IF($B223="", "", IFERROR(ROUND($E223/Expenses!$G$7, 2), ""))</f>
        <v/>
      </c>
      <c r="J223" s="32"/>
      <c r="L223" s="7" t="str">
        <f t="shared" si="3"/>
        <v/>
      </c>
      <c r="N223" s="7" t="str">
        <f>IF($E223="", "", COUNTIF($E$11:$E$230, "&gt;"&amp;$E223)+1+COUNTIF($E$11:$E223, $E223)-1)</f>
        <v/>
      </c>
    </row>
    <row r="224" spans="1:14" x14ac:dyDescent="0.25">
      <c r="A224" s="32"/>
      <c r="B224" s="20"/>
      <c r="C224" s="35"/>
      <c r="D224" s="32"/>
      <c r="E224" s="27" t="str">
        <f>IF($B224="", "", SUMIF(Expenses!$F$11:$F$1010, $B224, Expenses!$G$11:$G$1010))</f>
        <v/>
      </c>
      <c r="F224" s="32"/>
      <c r="G224" s="7" t="str">
        <f>IF($B224="", "", COUNTIF(Expenses!$F$11:$F$1010, $B224))</f>
        <v/>
      </c>
      <c r="H224" s="32"/>
      <c r="I224" s="54" t="str">
        <f>IF($B224="", "", IFERROR(ROUND($E224/Expenses!$G$7, 2), ""))</f>
        <v/>
      </c>
      <c r="J224" s="32"/>
      <c r="L224" s="7" t="str">
        <f t="shared" si="3"/>
        <v/>
      </c>
      <c r="N224" s="7" t="str">
        <f>IF($E224="", "", COUNTIF($E$11:$E$230, "&gt;"&amp;$E224)+1+COUNTIF($E$11:$E224, $E224)-1)</f>
        <v/>
      </c>
    </row>
    <row r="225" spans="1:14" x14ac:dyDescent="0.25">
      <c r="A225" s="32"/>
      <c r="B225" s="20"/>
      <c r="C225" s="35"/>
      <c r="D225" s="32"/>
      <c r="E225" s="27" t="str">
        <f>IF($B225="", "", SUMIF(Expenses!$F$11:$F$1010, $B225, Expenses!$G$11:$G$1010))</f>
        <v/>
      </c>
      <c r="F225" s="32"/>
      <c r="G225" s="7" t="str">
        <f>IF($B225="", "", COUNTIF(Expenses!$F$11:$F$1010, $B225))</f>
        <v/>
      </c>
      <c r="H225" s="32"/>
      <c r="I225" s="54" t="str">
        <f>IF($B225="", "", IFERROR(ROUND($E225/Expenses!$G$7, 2), ""))</f>
        <v/>
      </c>
      <c r="J225" s="32"/>
      <c r="L225" s="7" t="str">
        <f t="shared" si="3"/>
        <v/>
      </c>
      <c r="N225" s="7" t="str">
        <f>IF($E225="", "", COUNTIF($E$11:$E$230, "&gt;"&amp;$E225)+1+COUNTIF($E$11:$E225, $E225)-1)</f>
        <v/>
      </c>
    </row>
    <row r="226" spans="1:14" x14ac:dyDescent="0.25">
      <c r="A226" s="32"/>
      <c r="B226" s="20"/>
      <c r="C226" s="35"/>
      <c r="D226" s="32"/>
      <c r="E226" s="27" t="str">
        <f>IF($B226="", "", SUMIF(Expenses!$F$11:$F$1010, $B226, Expenses!$G$11:$G$1010))</f>
        <v/>
      </c>
      <c r="F226" s="32"/>
      <c r="G226" s="7" t="str">
        <f>IF($B226="", "", COUNTIF(Expenses!$F$11:$F$1010, $B226))</f>
        <v/>
      </c>
      <c r="H226" s="32"/>
      <c r="I226" s="54" t="str">
        <f>IF($B226="", "", IFERROR(ROUND($E226/Expenses!$G$7, 2), ""))</f>
        <v/>
      </c>
      <c r="J226" s="32"/>
      <c r="L226" s="7" t="str">
        <f t="shared" si="3"/>
        <v/>
      </c>
      <c r="N226" s="7" t="str">
        <f>IF($E226="", "", COUNTIF($E$11:$E$230, "&gt;"&amp;$E226)+1+COUNTIF($E$11:$E226, $E226)-1)</f>
        <v/>
      </c>
    </row>
    <row r="227" spans="1:14" x14ac:dyDescent="0.25">
      <c r="A227" s="32"/>
      <c r="B227" s="20"/>
      <c r="C227" s="35"/>
      <c r="D227" s="32"/>
      <c r="E227" s="27" t="str">
        <f>IF($B227="", "", SUMIF(Expenses!$F$11:$F$1010, $B227, Expenses!$G$11:$G$1010))</f>
        <v/>
      </c>
      <c r="F227" s="32"/>
      <c r="G227" s="7" t="str">
        <f>IF($B227="", "", COUNTIF(Expenses!$F$11:$F$1010, $B227))</f>
        <v/>
      </c>
      <c r="H227" s="32"/>
      <c r="I227" s="54" t="str">
        <f>IF($B227="", "", IFERROR(ROUND($E227/Expenses!$G$7, 2), ""))</f>
        <v/>
      </c>
      <c r="J227" s="32"/>
      <c r="L227" s="7" t="str">
        <f t="shared" si="3"/>
        <v/>
      </c>
      <c r="N227" s="7" t="str">
        <f>IF($E227="", "", COUNTIF($E$11:$E$230, "&gt;"&amp;$E227)+1+COUNTIF($E$11:$E227, $E227)-1)</f>
        <v/>
      </c>
    </row>
    <row r="228" spans="1:14" x14ac:dyDescent="0.25">
      <c r="A228" s="32"/>
      <c r="B228" s="20"/>
      <c r="C228" s="35"/>
      <c r="D228" s="32"/>
      <c r="E228" s="27" t="str">
        <f>IF($B228="", "", SUMIF(Expenses!$F$11:$F$1010, $B228, Expenses!$G$11:$G$1010))</f>
        <v/>
      </c>
      <c r="F228" s="32"/>
      <c r="G228" s="7" t="str">
        <f>IF($B228="", "", COUNTIF(Expenses!$F$11:$F$1010, $B228))</f>
        <v/>
      </c>
      <c r="H228" s="32"/>
      <c r="I228" s="54" t="str">
        <f>IF($B228="", "", IFERROR(ROUND($E228/Expenses!$G$7, 2), ""))</f>
        <v/>
      </c>
      <c r="J228" s="32"/>
      <c r="L228" s="7" t="str">
        <f t="shared" si="3"/>
        <v/>
      </c>
      <c r="N228" s="7" t="str">
        <f>IF($E228="", "", COUNTIF($E$11:$E$230, "&gt;"&amp;$E228)+1+COUNTIF($E$11:$E228, $E228)-1)</f>
        <v/>
      </c>
    </row>
    <row r="229" spans="1:14" x14ac:dyDescent="0.25">
      <c r="A229" s="32"/>
      <c r="B229" s="20"/>
      <c r="C229" s="35"/>
      <c r="D229" s="32"/>
      <c r="E229" s="27" t="str">
        <f>IF($B229="", "", SUMIF(Expenses!$F$11:$F$1010, $B229, Expenses!$G$11:$G$1010))</f>
        <v/>
      </c>
      <c r="F229" s="32"/>
      <c r="G229" s="7" t="str">
        <f>IF($B229="", "", COUNTIF(Expenses!$F$11:$F$1010, $B229))</f>
        <v/>
      </c>
      <c r="H229" s="32"/>
      <c r="I229" s="54" t="str">
        <f>IF($B229="", "", IFERROR(ROUND($E229/Expenses!$G$7, 2), ""))</f>
        <v/>
      </c>
      <c r="J229" s="32"/>
      <c r="L229" s="7" t="str">
        <f t="shared" si="3"/>
        <v/>
      </c>
      <c r="N229" s="7" t="str">
        <f>IF($E229="", "", COUNTIF($E$11:$E$230, "&gt;"&amp;$E229)+1+COUNTIF($E$11:$E229, $E229)-1)</f>
        <v/>
      </c>
    </row>
    <row r="230" spans="1:14" x14ac:dyDescent="0.25">
      <c r="A230" s="32"/>
      <c r="B230" s="23"/>
      <c r="C230" s="36"/>
      <c r="D230" s="32"/>
      <c r="E230" s="28" t="str">
        <f>IF($B230="", "", SUMIF(Expenses!$F$11:$F$1010, $B230, Expenses!$G$11:$G$1010))</f>
        <v/>
      </c>
      <c r="F230" s="32"/>
      <c r="G230" s="8" t="str">
        <f>IF($B230="", "", COUNTIF(Expenses!$F$11:$F$1010, $B230))</f>
        <v/>
      </c>
      <c r="H230" s="32"/>
      <c r="I230" s="55" t="str">
        <f>IF($B230="", "", IFERROR(ROUND($E230/Expenses!$G$7, 2), ""))</f>
        <v/>
      </c>
      <c r="J230" s="32"/>
      <c r="L230" s="8" t="str">
        <f t="shared" si="3"/>
        <v/>
      </c>
      <c r="N230" s="8" t="str">
        <f>IF($E230="", "", COUNTIF($E$11:$E$230, "&gt;"&amp;$E230)+1+COUNTIF($E$11:$E230, $E230)-1)</f>
        <v/>
      </c>
    </row>
    <row r="231" spans="1:14" x14ac:dyDescent="0.25">
      <c r="A231" s="32"/>
      <c r="B231" s="32"/>
      <c r="C231" s="32"/>
      <c r="D231" s="32"/>
      <c r="E231" s="32"/>
      <c r="F231" s="32"/>
      <c r="G231" s="32"/>
      <c r="H231" s="32"/>
      <c r="I231" s="32"/>
      <c r="J231" s="32"/>
    </row>
  </sheetData>
  <sheetProtection algorithmName="SHA-512" hashValue="nBoblnW3tCcu9u+Mjnaw89k4SkKO76Ljo1ulK9m6pWzyx00TIiA1+SXh8P/LUiPH1hXk9ByNZRHwBKpy2kalFQ==" saltValue="zX4ShqvF39p7UkTrufZCIQ==" spinCount="100000" sheet="1" objects="1" scenarios="1" sort="0" autoFilter="0"/>
  <autoFilter ref="B10:C230" xr:uid="{0DD191FC-11E9-4CB4-ADF2-181995F357FC}"/>
  <mergeCells count="3">
    <mergeCell ref="B2:C3"/>
    <mergeCell ref="B5:C7"/>
    <mergeCell ref="E6:I6"/>
  </mergeCells>
  <conditionalFormatting sqref="B8">
    <cfRule type="expression" dxfId="29" priority="6">
      <formula>NOT($B$8="")</formula>
    </cfRule>
  </conditionalFormatting>
  <conditionalFormatting sqref="B11:B230">
    <cfRule type="expression" dxfId="28" priority="5">
      <formula>$L11="X"</formula>
    </cfRule>
  </conditionalFormatting>
  <conditionalFormatting sqref="I11:I230">
    <cfRule type="colorScale" priority="4">
      <colorScale>
        <cfvo type="min"/>
        <cfvo type="percentile" val="50"/>
        <cfvo type="max"/>
        <color rgb="FFF8696B"/>
        <color rgb="FFFFEB84"/>
        <color rgb="FF63BE7B"/>
      </colorScale>
    </cfRule>
  </conditionalFormatting>
  <pageMargins left="0.7" right="0.7" top="0.75" bottom="0.75" header="0.3" footer="0.3"/>
  <pageSetup paperSize="9" scale="99" orientation="landscape" verticalDpi="300" r:id="rId1"/>
  <colBreaks count="1" manualBreakCount="1">
    <brk id="10" max="230" man="1"/>
  </colBreaks>
  <extLst>
    <ext xmlns:x14="http://schemas.microsoft.com/office/spreadsheetml/2009/9/main" uri="{78C0D931-6437-407d-A8EE-F0AAD7539E65}">
      <x14:conditionalFormattings>
        <x14:conditionalFormatting xmlns:xm="http://schemas.microsoft.com/office/excel/2006/main">
          <x14:cfRule type="expression" priority="1" id="{8A4B3823-90E9-4EAF-BA12-93A6CB71B523}">
            <xm:f>'Intro &amp; Setup'!$Z$9='Intro &amp; Setup'!$AX$15</xm:f>
            <x14:dxf>
              <numFmt numFmtId="167" formatCode="[$R-1C09]#,##0.00;[Red]\-[$R-1C09]#,##0.00"/>
            </x14:dxf>
          </x14:cfRule>
          <x14:cfRule type="expression" priority="2" id="{1854CF15-D911-44D0-9301-6C8A118E8A6D}">
            <xm:f>'Intro &amp; Setup'!$Z$9='Intro &amp; Setup'!$AX$14</xm:f>
            <x14:dxf>
              <numFmt numFmtId="166" formatCode="[$$-409]#,##0.00_ ;[Red]\-[$$-409]#,##0.00\ "/>
            </x14:dxf>
          </x14:cfRule>
          <x14:cfRule type="expression" priority="3" id="{213C16B6-8C24-414E-BD4A-FBE5B169B40F}">
            <xm:f>'Intro &amp; Setup'!$Z$9='Intro &amp; Setup'!$AX$13</xm:f>
            <x14:dxf>
              <numFmt numFmtId="165" formatCode="[$€-2]\ #,##0.00;[Red]\-[$€-2]\ #,##0.00"/>
            </x14:dxf>
          </x14:cfRule>
          <xm:sqref>E11:E230 E7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E99C9-0FC1-428A-8168-9831BD07B2C7}">
  <sheetPr>
    <tabColor rgb="FF2B723E"/>
  </sheetPr>
  <dimension ref="A1:BD66"/>
  <sheetViews>
    <sheetView zoomScaleNormal="100" workbookViewId="0"/>
  </sheetViews>
  <sheetFormatPr defaultColWidth="0" defaultRowHeight="15" zeroHeight="1" x14ac:dyDescent="0.25"/>
  <cols>
    <col min="1" max="14" width="2.85546875" style="1" customWidth="1"/>
    <col min="15" max="34" width="2.85546875" style="32" customWidth="1"/>
    <col min="35" max="46" width="2.85546875" style="1" customWidth="1"/>
    <col min="47" max="52" width="2.85546875" style="1" hidden="1" customWidth="1"/>
    <col min="53" max="53" width="20" style="1" hidden="1" customWidth="1"/>
    <col min="54" max="56" width="11.42578125" style="1" hidden="1" customWidth="1"/>
    <col min="57" max="16384" width="2.85546875" style="1" hidden="1"/>
  </cols>
  <sheetData>
    <row r="1" spans="1:56" x14ac:dyDescent="0.25">
      <c r="A1" s="32"/>
      <c r="B1" s="32"/>
      <c r="C1" s="32"/>
      <c r="D1" s="32"/>
      <c r="E1" s="32"/>
      <c r="F1" s="32"/>
      <c r="G1" s="32"/>
      <c r="H1" s="32"/>
      <c r="I1" s="32"/>
      <c r="J1" s="32"/>
      <c r="K1" s="32"/>
      <c r="L1" s="32"/>
      <c r="M1" s="32"/>
      <c r="N1" s="32"/>
      <c r="Q1" s="252" t="s">
        <v>41</v>
      </c>
      <c r="R1" s="252"/>
      <c r="S1" s="252"/>
      <c r="T1" s="252"/>
      <c r="U1" s="252"/>
      <c r="V1" s="252"/>
      <c r="W1" s="252"/>
      <c r="X1" s="252"/>
      <c r="Y1" s="252"/>
      <c r="Z1" s="252"/>
      <c r="AA1" s="252"/>
      <c r="AB1" s="252"/>
      <c r="AC1" s="252"/>
      <c r="AD1" s="252"/>
      <c r="AF1" s="252" t="s">
        <v>42</v>
      </c>
      <c r="AG1" s="252"/>
      <c r="AH1" s="252"/>
      <c r="AI1" s="252"/>
      <c r="AJ1" s="252"/>
      <c r="AK1" s="252"/>
      <c r="AL1" s="252"/>
      <c r="AM1" s="252"/>
      <c r="AN1" s="252"/>
      <c r="AO1" s="252"/>
      <c r="AP1" s="252"/>
      <c r="AQ1" s="252"/>
      <c r="AR1" s="252"/>
      <c r="AS1" s="252"/>
      <c r="AT1" s="32"/>
    </row>
    <row r="2" spans="1:56" ht="15" customHeight="1" x14ac:dyDescent="0.25">
      <c r="A2" s="32"/>
      <c r="B2" s="254" t="s">
        <v>40</v>
      </c>
      <c r="C2" s="255"/>
      <c r="D2" s="255"/>
      <c r="E2" s="255"/>
      <c r="F2" s="255"/>
      <c r="G2" s="255"/>
      <c r="H2" s="255"/>
      <c r="I2" s="255"/>
      <c r="J2" s="255"/>
      <c r="K2" s="255"/>
      <c r="L2" s="255"/>
      <c r="M2" s="255"/>
      <c r="N2" s="255"/>
      <c r="O2" s="256"/>
      <c r="Q2" s="260" t="str">
        <f>IF('Intro &amp; Setup'!$H$9="", "", 'Intro &amp; Setup'!$H$9)</f>
        <v>Your Business</v>
      </c>
      <c r="R2" s="261"/>
      <c r="S2" s="261"/>
      <c r="T2" s="261"/>
      <c r="U2" s="261"/>
      <c r="V2" s="261"/>
      <c r="W2" s="261"/>
      <c r="X2" s="261"/>
      <c r="Y2" s="261"/>
      <c r="Z2" s="261"/>
      <c r="AA2" s="261"/>
      <c r="AB2" s="261"/>
      <c r="AC2" s="261"/>
      <c r="AD2" s="262"/>
      <c r="AF2" s="260" t="str">
        <f>IF('Intro &amp; Setup'!$AJ$9="", "", 'Intro &amp; Setup'!$AJ$9)</f>
        <v>Project Name</v>
      </c>
      <c r="AG2" s="261"/>
      <c r="AH2" s="261"/>
      <c r="AI2" s="261"/>
      <c r="AJ2" s="261"/>
      <c r="AK2" s="261"/>
      <c r="AL2" s="261"/>
      <c r="AM2" s="261"/>
      <c r="AN2" s="261"/>
      <c r="AO2" s="261"/>
      <c r="AP2" s="261"/>
      <c r="AQ2" s="261"/>
      <c r="AR2" s="261"/>
      <c r="AS2" s="262"/>
      <c r="AT2" s="32"/>
    </row>
    <row r="3" spans="1:56" ht="15" customHeight="1" x14ac:dyDescent="0.25">
      <c r="A3" s="32"/>
      <c r="B3" s="257"/>
      <c r="C3" s="258"/>
      <c r="D3" s="258"/>
      <c r="E3" s="258"/>
      <c r="F3" s="258"/>
      <c r="G3" s="258"/>
      <c r="H3" s="258"/>
      <c r="I3" s="258"/>
      <c r="J3" s="258"/>
      <c r="K3" s="258"/>
      <c r="L3" s="258"/>
      <c r="M3" s="258"/>
      <c r="N3" s="258"/>
      <c r="O3" s="259"/>
      <c r="Q3" s="263"/>
      <c r="R3" s="264"/>
      <c r="S3" s="264"/>
      <c r="T3" s="264"/>
      <c r="U3" s="264"/>
      <c r="V3" s="264"/>
      <c r="W3" s="264"/>
      <c r="X3" s="264"/>
      <c r="Y3" s="264"/>
      <c r="Z3" s="264"/>
      <c r="AA3" s="264"/>
      <c r="AB3" s="264"/>
      <c r="AC3" s="264"/>
      <c r="AD3" s="265"/>
      <c r="AF3" s="263"/>
      <c r="AG3" s="264"/>
      <c r="AH3" s="264"/>
      <c r="AI3" s="264"/>
      <c r="AJ3" s="264"/>
      <c r="AK3" s="264"/>
      <c r="AL3" s="264"/>
      <c r="AM3" s="264"/>
      <c r="AN3" s="264"/>
      <c r="AO3" s="264"/>
      <c r="AP3" s="264"/>
      <c r="AQ3" s="264"/>
      <c r="AR3" s="264"/>
      <c r="AS3" s="265"/>
      <c r="AT3" s="32"/>
    </row>
    <row r="4" spans="1:56" x14ac:dyDescent="0.25">
      <c r="A4" s="32"/>
      <c r="B4" s="172" t="s">
        <v>56</v>
      </c>
      <c r="C4" s="173"/>
      <c r="D4" s="173"/>
      <c r="E4" s="173"/>
      <c r="F4" s="173"/>
      <c r="G4" s="173"/>
      <c r="H4" s="173"/>
      <c r="I4" s="173"/>
      <c r="J4" s="174"/>
      <c r="K4" s="267" t="s">
        <v>8</v>
      </c>
      <c r="L4" s="268"/>
      <c r="M4" s="268"/>
      <c r="N4" s="268"/>
      <c r="O4" s="269"/>
      <c r="AI4" s="32"/>
      <c r="AJ4" s="32"/>
      <c r="AK4" s="32"/>
      <c r="AL4" s="32"/>
      <c r="AM4" s="32"/>
      <c r="AN4" s="32"/>
      <c r="AO4" s="32"/>
      <c r="AP4" s="32"/>
      <c r="AQ4" s="32"/>
      <c r="AR4" s="32"/>
      <c r="AS4" s="32"/>
      <c r="AT4" s="32"/>
    </row>
    <row r="5" spans="1:56" x14ac:dyDescent="0.25">
      <c r="A5" s="32"/>
      <c r="B5" s="32"/>
      <c r="C5" s="32"/>
      <c r="D5" s="32"/>
      <c r="E5" s="32"/>
      <c r="F5" s="32"/>
      <c r="G5" s="32"/>
      <c r="H5" s="32"/>
      <c r="I5" s="32"/>
      <c r="J5" s="32"/>
      <c r="K5" s="32"/>
      <c r="L5" s="32"/>
      <c r="M5" s="32"/>
      <c r="N5" s="32"/>
      <c r="AF5" s="266" t="s">
        <v>49</v>
      </c>
      <c r="AG5" s="266"/>
      <c r="AH5" s="266"/>
      <c r="AI5" s="266"/>
      <c r="AJ5" s="266"/>
      <c r="AK5" s="266"/>
      <c r="AL5" s="266"/>
      <c r="AM5" s="266"/>
      <c r="AN5" s="266"/>
      <c r="AO5" s="266"/>
      <c r="AP5" s="266"/>
      <c r="AQ5" s="266"/>
      <c r="AR5" s="266"/>
      <c r="AS5" s="266"/>
      <c r="AT5" s="32"/>
      <c r="BA5" s="12" t="s">
        <v>43</v>
      </c>
      <c r="BB5" s="12" t="s">
        <v>5</v>
      </c>
      <c r="BC5" s="12" t="s">
        <v>8</v>
      </c>
      <c r="BD5" s="12" t="s">
        <v>9</v>
      </c>
    </row>
    <row r="6" spans="1:56" x14ac:dyDescent="0.25">
      <c r="A6" s="32"/>
      <c r="B6" s="172" t="s">
        <v>44</v>
      </c>
      <c r="C6" s="173"/>
      <c r="D6" s="173"/>
      <c r="E6" s="173"/>
      <c r="F6" s="173"/>
      <c r="G6" s="173"/>
      <c r="H6" s="173"/>
      <c r="I6" s="173"/>
      <c r="J6" s="174"/>
      <c r="K6" s="208">
        <f>'Categories &amp; Budgets'!$D$7</f>
        <v>0</v>
      </c>
      <c r="L6" s="209"/>
      <c r="M6" s="209"/>
      <c r="N6" s="209"/>
      <c r="O6" s="210"/>
      <c r="Q6" s="172" t="s">
        <v>46</v>
      </c>
      <c r="R6" s="173"/>
      <c r="S6" s="173"/>
      <c r="T6" s="173"/>
      <c r="U6" s="173"/>
      <c r="V6" s="173"/>
      <c r="W6" s="173"/>
      <c r="X6" s="173"/>
      <c r="Y6" s="173"/>
      <c r="Z6" s="84">
        <f>'Categories &amp; Budgets'!$V$4</f>
        <v>0</v>
      </c>
      <c r="AA6" s="85" t="s">
        <v>90</v>
      </c>
      <c r="AB6" s="86">
        <f>'Categories &amp; Budgets'!$V$5</f>
        <v>0</v>
      </c>
      <c r="AC6" s="192" t="str">
        <f>'Categories &amp; Budgets'!$V$3</f>
        <v/>
      </c>
      <c r="AD6" s="193"/>
      <c r="AF6" s="251" t="s">
        <v>9</v>
      </c>
      <c r="AG6" s="251"/>
      <c r="AH6" s="251"/>
      <c r="AI6" s="251"/>
      <c r="AJ6" s="251"/>
      <c r="AK6" s="172" t="s">
        <v>91</v>
      </c>
      <c r="AL6" s="173"/>
      <c r="AM6" s="173"/>
      <c r="AN6" s="173"/>
      <c r="AO6" s="173"/>
      <c r="AP6" s="174"/>
      <c r="AQ6" s="153">
        <f>'Categories &amp; Budgets'!$L3</f>
        <v>0</v>
      </c>
      <c r="AR6" s="154"/>
      <c r="AS6" s="155"/>
      <c r="AT6" s="32"/>
      <c r="BA6" s="6" t="str">
        <f>IF('Categories &amp; Budgets'!$B11="", "", 'Categories &amp; Budgets'!$B11)</f>
        <v/>
      </c>
      <c r="BB6" s="90" t="e">
        <f>IF($BA6="", NA(), SUMIF('Categories &amp; Budgets'!$B$11:$B$40, $BA6, 'Categories &amp; Budgets'!$D$11:$D$40))</f>
        <v>#N/A</v>
      </c>
      <c r="BC6" s="91" t="str">
        <f>IF($BA6="", "", SUMIF('Categories &amp; Budgets'!$V$11:$V$40, $BA6, 'Categories &amp; Budgets'!$I$11:$I$40))</f>
        <v/>
      </c>
      <c r="BD6" s="92" t="str">
        <f>IF($BA6="", "", SUMIF('Categories &amp; Budgets'!$W$11:$W$40, $BA6, 'Categories &amp; Budgets'!$I$11:$I$40))</f>
        <v/>
      </c>
    </row>
    <row r="7" spans="1:56" x14ac:dyDescent="0.25">
      <c r="A7" s="32"/>
      <c r="B7" s="32"/>
      <c r="C7" s="32"/>
      <c r="D7" s="32"/>
      <c r="E7" s="32"/>
      <c r="F7" s="32"/>
      <c r="G7" s="32"/>
      <c r="H7" s="32"/>
      <c r="I7" s="32"/>
      <c r="J7" s="32"/>
      <c r="K7" s="32"/>
      <c r="L7" s="32"/>
      <c r="M7" s="32"/>
      <c r="N7" s="32"/>
      <c r="AF7" s="251"/>
      <c r="AG7" s="251"/>
      <c r="AH7" s="251"/>
      <c r="AI7" s="251"/>
      <c r="AJ7" s="251"/>
      <c r="AK7" s="172" t="s">
        <v>63</v>
      </c>
      <c r="AL7" s="173"/>
      <c r="AM7" s="173"/>
      <c r="AN7" s="173"/>
      <c r="AO7" s="173"/>
      <c r="AP7" s="174"/>
      <c r="AQ7" s="153">
        <f>'Categories &amp; Budgets'!$L4</f>
        <v>0</v>
      </c>
      <c r="AR7" s="154"/>
      <c r="AS7" s="155"/>
      <c r="AT7" s="32"/>
      <c r="BA7" s="7" t="str">
        <f>IF('Categories &amp; Budgets'!$B12="", "", 'Categories &amp; Budgets'!$B12)</f>
        <v/>
      </c>
      <c r="BB7" s="93" t="e">
        <f>IF($BA7="", NA(), SUMIF('Categories &amp; Budgets'!$B$11:$B$40, $BA7, 'Categories &amp; Budgets'!$D$11:$D$40))</f>
        <v>#N/A</v>
      </c>
      <c r="BC7" s="94" t="str">
        <f>IF($BA7="", "", SUMIF('Categories &amp; Budgets'!$V$11:$V$40, $BA7, 'Categories &amp; Budgets'!$I$11:$I$40))</f>
        <v/>
      </c>
      <c r="BD7" s="95" t="str">
        <f>IF($BA7="", "", SUMIF('Categories &amp; Budgets'!$W$11:$W$40, $BA7, 'Categories &amp; Budgets'!$I$11:$I$40))</f>
        <v/>
      </c>
    </row>
    <row r="8" spans="1:56" x14ac:dyDescent="0.25">
      <c r="A8" s="32"/>
      <c r="B8" s="172" t="s">
        <v>45</v>
      </c>
      <c r="C8" s="173"/>
      <c r="D8" s="173"/>
      <c r="E8" s="173"/>
      <c r="F8" s="173"/>
      <c r="G8" s="173"/>
      <c r="H8" s="173"/>
      <c r="I8" s="173"/>
      <c r="J8" s="174"/>
      <c r="K8" s="208">
        <f>Expenses!$G$7</f>
        <v>0</v>
      </c>
      <c r="L8" s="209"/>
      <c r="M8" s="209"/>
      <c r="N8" s="209"/>
      <c r="O8" s="210"/>
      <c r="Q8" s="172" t="s">
        <v>92</v>
      </c>
      <c r="R8" s="173"/>
      <c r="S8" s="173"/>
      <c r="T8" s="173"/>
      <c r="U8" s="173"/>
      <c r="V8" s="173"/>
      <c r="W8" s="173"/>
      <c r="X8" s="173"/>
      <c r="Y8" s="174"/>
      <c r="Z8" s="191" t="str">
        <f>IFERROR(ROUND($K$8/$K$6, 2), "")</f>
        <v/>
      </c>
      <c r="AA8" s="192"/>
      <c r="AB8" s="192"/>
      <c r="AC8" s="192"/>
      <c r="AD8" s="193"/>
      <c r="AF8" s="251" t="s">
        <v>8</v>
      </c>
      <c r="AG8" s="251"/>
      <c r="AH8" s="251"/>
      <c r="AI8" s="251"/>
      <c r="AJ8" s="251"/>
      <c r="AK8" s="172" t="s">
        <v>91</v>
      </c>
      <c r="AL8" s="173"/>
      <c r="AM8" s="173"/>
      <c r="AN8" s="173"/>
      <c r="AO8" s="173"/>
      <c r="AP8" s="174"/>
      <c r="AQ8" s="153">
        <f>'Categories &amp; Budgets'!$L5</f>
        <v>0</v>
      </c>
      <c r="AR8" s="154"/>
      <c r="AS8" s="155"/>
      <c r="AT8" s="32"/>
      <c r="BA8" s="7" t="str">
        <f>IF('Categories &amp; Budgets'!$B13="", "", 'Categories &amp; Budgets'!$B13)</f>
        <v/>
      </c>
      <c r="BB8" s="93" t="e">
        <f>IF($BA8="", NA(), SUMIF('Categories &amp; Budgets'!$B$11:$B$40, $BA8, 'Categories &amp; Budgets'!$D$11:$D$40))</f>
        <v>#N/A</v>
      </c>
      <c r="BC8" s="94" t="str">
        <f>IF($BA8="", "", SUMIF('Categories &amp; Budgets'!$V$11:$V$40, $BA8, 'Categories &amp; Budgets'!$I$11:$I$40))</f>
        <v/>
      </c>
      <c r="BD8" s="95" t="str">
        <f>IF($BA8="", "", SUMIF('Categories &amp; Budgets'!$W$11:$W$40, $BA8, 'Categories &amp; Budgets'!$I$11:$I$40))</f>
        <v/>
      </c>
    </row>
    <row r="9" spans="1:56" x14ac:dyDescent="0.25">
      <c r="A9" s="32"/>
      <c r="B9" s="32"/>
      <c r="C9" s="32"/>
      <c r="D9" s="32"/>
      <c r="E9" s="32"/>
      <c r="F9" s="32"/>
      <c r="G9" s="32"/>
      <c r="H9" s="32"/>
      <c r="I9" s="32"/>
      <c r="J9" s="32"/>
      <c r="K9" s="32"/>
      <c r="L9" s="32"/>
      <c r="M9" s="32"/>
      <c r="N9" s="32"/>
      <c r="Q9" s="217" t="s">
        <v>59</v>
      </c>
      <c r="R9" s="217"/>
      <c r="S9" s="217"/>
      <c r="T9" s="217"/>
      <c r="U9" s="217"/>
      <c r="V9" s="217"/>
      <c r="W9" s="217"/>
      <c r="X9" s="217"/>
      <c r="Y9" s="217"/>
      <c r="AF9" s="251"/>
      <c r="AG9" s="251"/>
      <c r="AH9" s="251"/>
      <c r="AI9" s="251"/>
      <c r="AJ9" s="251"/>
      <c r="AK9" s="172" t="s">
        <v>63</v>
      </c>
      <c r="AL9" s="173"/>
      <c r="AM9" s="173"/>
      <c r="AN9" s="173"/>
      <c r="AO9" s="173"/>
      <c r="AP9" s="174"/>
      <c r="AQ9" s="153">
        <f>'Categories &amp; Budgets'!$L6</f>
        <v>0</v>
      </c>
      <c r="AR9" s="154"/>
      <c r="AS9" s="155"/>
      <c r="AT9" s="32"/>
      <c r="BA9" s="7" t="str">
        <f>IF('Categories &amp; Budgets'!$B14="", "", 'Categories &amp; Budgets'!$B14)</f>
        <v/>
      </c>
      <c r="BB9" s="93" t="e">
        <f>IF($BA9="", NA(), SUMIF('Categories &amp; Budgets'!$B$11:$B$40, $BA9, 'Categories &amp; Budgets'!$D$11:$D$40))</f>
        <v>#N/A</v>
      </c>
      <c r="BC9" s="94" t="str">
        <f>IF($BA9="", "", SUMIF('Categories &amp; Budgets'!$V$11:$V$40, $BA9, 'Categories &amp; Budgets'!$I$11:$I$40))</f>
        <v/>
      </c>
      <c r="BD9" s="95" t="str">
        <f>IF($BA9="", "", SUMIF('Categories &amp; Budgets'!$W$11:$W$40, $BA9, 'Categories &amp; Budgets'!$I$11:$I$40))</f>
        <v/>
      </c>
    </row>
    <row r="10" spans="1:56" x14ac:dyDescent="0.25">
      <c r="A10" s="32"/>
      <c r="B10" s="172" t="s">
        <v>47</v>
      </c>
      <c r="C10" s="173"/>
      <c r="D10" s="173"/>
      <c r="E10" s="173"/>
      <c r="F10" s="173"/>
      <c r="G10" s="173"/>
      <c r="H10" s="173"/>
      <c r="I10" s="173"/>
      <c r="J10" s="174"/>
      <c r="K10" s="208">
        <f>$K$6-$K$8</f>
        <v>0</v>
      </c>
      <c r="L10" s="209"/>
      <c r="M10" s="209"/>
      <c r="N10" s="209"/>
      <c r="O10" s="210"/>
      <c r="Q10" s="172" t="s">
        <v>58</v>
      </c>
      <c r="R10" s="173"/>
      <c r="S10" s="173"/>
      <c r="T10" s="173"/>
      <c r="U10" s="173"/>
      <c r="V10" s="173"/>
      <c r="W10" s="173"/>
      <c r="X10" s="173"/>
      <c r="Y10" s="174"/>
      <c r="Z10" s="153" t="str">
        <f>IF(Expenses!$U$8=0, 'Categories &amp; Budgets'!$R$7, 'Categories &amp; Budgets'!$R$8)</f>
        <v>✓</v>
      </c>
      <c r="AA10" s="154"/>
      <c r="AB10" s="154"/>
      <c r="AC10" s="154"/>
      <c r="AD10" s="155"/>
      <c r="AF10" s="172" t="str">
        <f>'Categories &amp; Budgets'!$T7</f>
        <v>Unused so far</v>
      </c>
      <c r="AG10" s="173"/>
      <c r="AH10" s="173"/>
      <c r="AI10" s="173"/>
      <c r="AJ10" s="173"/>
      <c r="AK10" s="173"/>
      <c r="AL10" s="173"/>
      <c r="AM10" s="173"/>
      <c r="AN10" s="173"/>
      <c r="AO10" s="173"/>
      <c r="AP10" s="174"/>
      <c r="AQ10" s="153">
        <f>'Categories &amp; Budgets'!$L7</f>
        <v>0</v>
      </c>
      <c r="AR10" s="154"/>
      <c r="AS10" s="155"/>
      <c r="AT10" s="32"/>
      <c r="BA10" s="7" t="str">
        <f>IF('Categories &amp; Budgets'!$B15="", "", 'Categories &amp; Budgets'!$B15)</f>
        <v/>
      </c>
      <c r="BB10" s="93" t="e">
        <f>IF($BA10="", NA(), SUMIF('Categories &amp; Budgets'!$B$11:$B$40, $BA10, 'Categories &amp; Budgets'!$D$11:$D$40))</f>
        <v>#N/A</v>
      </c>
      <c r="BC10" s="94" t="str">
        <f>IF($BA10="", "", SUMIF('Categories &amp; Budgets'!$V$11:$V$40, $BA10, 'Categories &amp; Budgets'!$I$11:$I$40))</f>
        <v/>
      </c>
      <c r="BD10" s="95" t="str">
        <f>IF($BA10="", "", SUMIF('Categories &amp; Budgets'!$W$11:$W$40, $BA10, 'Categories &amp; Budgets'!$I$11:$I$40))</f>
        <v/>
      </c>
    </row>
    <row r="11" spans="1:56" x14ac:dyDescent="0.25">
      <c r="A11" s="32"/>
      <c r="B11" s="32"/>
      <c r="C11" s="32"/>
      <c r="D11" s="32"/>
      <c r="E11" s="32"/>
      <c r="F11" s="32"/>
      <c r="G11" s="32"/>
      <c r="H11" s="32"/>
      <c r="I11" s="32"/>
      <c r="J11" s="32"/>
      <c r="K11" s="32"/>
      <c r="L11" s="32"/>
      <c r="M11" s="32"/>
      <c r="N11" s="32"/>
      <c r="AI11" s="32"/>
      <c r="AJ11" s="32"/>
      <c r="AK11" s="32"/>
      <c r="AL11" s="32"/>
      <c r="AM11" s="32"/>
      <c r="AN11" s="32"/>
      <c r="AO11" s="32"/>
      <c r="AP11" s="32"/>
      <c r="AQ11" s="32"/>
      <c r="AR11" s="32"/>
      <c r="AS11" s="32"/>
      <c r="AT11" s="32"/>
      <c r="BA11" s="7" t="str">
        <f>IF('Categories &amp; Budgets'!$B16="", "", 'Categories &amp; Budgets'!$B16)</f>
        <v/>
      </c>
      <c r="BB11" s="93" t="e">
        <f>IF($BA11="", NA(), SUMIF('Categories &amp; Budgets'!$B$11:$B$40, $BA11, 'Categories &amp; Budgets'!$D$11:$D$40))</f>
        <v>#N/A</v>
      </c>
      <c r="BC11" s="94" t="str">
        <f>IF($BA11="", "", SUMIF('Categories &amp; Budgets'!$V$11:$V$40, $BA11, 'Categories &amp; Budgets'!$I$11:$I$40))</f>
        <v/>
      </c>
      <c r="BD11" s="95" t="str">
        <f>IF($BA11="", "", SUMIF('Categories &amp; Budgets'!$W$11:$W$40, $BA11, 'Categories &amp; Budgets'!$I$11:$I$40))</f>
        <v/>
      </c>
    </row>
    <row r="12" spans="1:56" x14ac:dyDescent="0.25">
      <c r="A12" s="32"/>
      <c r="B12" s="32"/>
      <c r="C12" s="32"/>
      <c r="D12" s="32"/>
      <c r="E12" s="32"/>
      <c r="F12" s="32"/>
      <c r="G12" s="32"/>
      <c r="H12" s="32"/>
      <c r="I12" s="32"/>
      <c r="J12" s="32"/>
      <c r="K12" s="32"/>
      <c r="L12" s="32"/>
      <c r="M12" s="32"/>
      <c r="N12" s="32"/>
      <c r="AI12" s="32"/>
      <c r="AJ12" s="32"/>
      <c r="AK12" s="32"/>
      <c r="AL12" s="32"/>
      <c r="AM12" s="32"/>
      <c r="AN12" s="32"/>
      <c r="AO12" s="32"/>
      <c r="AP12" s="32"/>
      <c r="AQ12" s="32"/>
      <c r="AR12" s="32"/>
      <c r="AS12" s="32"/>
      <c r="AT12" s="32"/>
      <c r="BA12" s="7" t="str">
        <f>IF('Categories &amp; Budgets'!$B17="", "", 'Categories &amp; Budgets'!$B17)</f>
        <v/>
      </c>
      <c r="BB12" s="93" t="e">
        <f>IF($BA12="", NA(), SUMIF('Categories &amp; Budgets'!$B$11:$B$40, $BA12, 'Categories &amp; Budgets'!$D$11:$D$40))</f>
        <v>#N/A</v>
      </c>
      <c r="BC12" s="94" t="str">
        <f>IF($BA12="", "", SUMIF('Categories &amp; Budgets'!$V$11:$V$40, $BA12, 'Categories &amp; Budgets'!$I$11:$I$40))</f>
        <v/>
      </c>
      <c r="BD12" s="95" t="str">
        <f>IF($BA12="", "", SUMIF('Categories &amp; Budgets'!$W$11:$W$40, $BA12, 'Categories &amp; Budgets'!$I$11:$I$40))</f>
        <v/>
      </c>
    </row>
    <row r="13" spans="1:56" x14ac:dyDescent="0.25">
      <c r="A13" s="32"/>
      <c r="B13" s="32"/>
      <c r="C13" s="32"/>
      <c r="D13" s="32"/>
      <c r="E13" s="32"/>
      <c r="F13" s="32"/>
      <c r="G13" s="32"/>
      <c r="H13" s="32"/>
      <c r="I13" s="32"/>
      <c r="J13" s="32"/>
      <c r="K13" s="32"/>
      <c r="L13" s="32"/>
      <c r="M13" s="32"/>
      <c r="N13" s="32"/>
      <c r="AI13" s="32"/>
      <c r="AJ13" s="32"/>
      <c r="AK13" s="32"/>
      <c r="AL13" s="32"/>
      <c r="AM13" s="32"/>
      <c r="AN13" s="32"/>
      <c r="AO13" s="32"/>
      <c r="AP13" s="32"/>
      <c r="AQ13" s="32"/>
      <c r="AR13" s="32"/>
      <c r="AS13" s="32"/>
      <c r="AT13" s="32"/>
      <c r="BA13" s="7" t="str">
        <f>IF('Categories &amp; Budgets'!$B18="", "", 'Categories &amp; Budgets'!$B18)</f>
        <v/>
      </c>
      <c r="BB13" s="93" t="e">
        <f>IF($BA13="", NA(), SUMIF('Categories &amp; Budgets'!$B$11:$B$40, $BA13, 'Categories &amp; Budgets'!$D$11:$D$40))</f>
        <v>#N/A</v>
      </c>
      <c r="BC13" s="94" t="str">
        <f>IF($BA13="", "", SUMIF('Categories &amp; Budgets'!$V$11:$V$40, $BA13, 'Categories &amp; Budgets'!$I$11:$I$40))</f>
        <v/>
      </c>
      <c r="BD13" s="95" t="str">
        <f>IF($BA13="", "", SUMIF('Categories &amp; Budgets'!$W$11:$W$40, $BA13, 'Categories &amp; Budgets'!$I$11:$I$40))</f>
        <v/>
      </c>
    </row>
    <row r="14" spans="1:56" x14ac:dyDescent="0.25">
      <c r="A14" s="32"/>
      <c r="B14" s="32"/>
      <c r="C14" s="32"/>
      <c r="D14" s="32"/>
      <c r="E14" s="32"/>
      <c r="F14" s="32"/>
      <c r="G14" s="32"/>
      <c r="H14" s="32"/>
      <c r="I14" s="32"/>
      <c r="J14" s="32"/>
      <c r="K14" s="32"/>
      <c r="L14" s="32"/>
      <c r="M14" s="32"/>
      <c r="N14" s="32"/>
      <c r="AI14" s="32"/>
      <c r="AJ14" s="32"/>
      <c r="AK14" s="32"/>
      <c r="AL14" s="32"/>
      <c r="AM14" s="32"/>
      <c r="AN14" s="32"/>
      <c r="AO14" s="32"/>
      <c r="AP14" s="32"/>
      <c r="AQ14" s="32"/>
      <c r="AR14" s="32"/>
      <c r="AS14" s="32"/>
      <c r="AT14" s="32"/>
      <c r="BA14" s="7" t="str">
        <f>IF('Categories &amp; Budgets'!$B19="", "", 'Categories &amp; Budgets'!$B19)</f>
        <v/>
      </c>
      <c r="BB14" s="93" t="e">
        <f>IF($BA14="", NA(), SUMIF('Categories &amp; Budgets'!$B$11:$B$40, $BA14, 'Categories &amp; Budgets'!$D$11:$D$40))</f>
        <v>#N/A</v>
      </c>
      <c r="BC14" s="94" t="str">
        <f>IF($BA14="", "", SUMIF('Categories &amp; Budgets'!$V$11:$V$40, $BA14, 'Categories &amp; Budgets'!$I$11:$I$40))</f>
        <v/>
      </c>
      <c r="BD14" s="95" t="str">
        <f>IF($BA14="", "", SUMIF('Categories &amp; Budgets'!$W$11:$W$40, $BA14, 'Categories &amp; Budgets'!$I$11:$I$40))</f>
        <v/>
      </c>
    </row>
    <row r="15" spans="1:56" x14ac:dyDescent="0.25">
      <c r="A15" s="32"/>
      <c r="B15" s="32"/>
      <c r="C15" s="32"/>
      <c r="D15" s="32"/>
      <c r="E15" s="32"/>
      <c r="F15" s="32"/>
      <c r="G15" s="32"/>
      <c r="H15" s="32"/>
      <c r="I15" s="32"/>
      <c r="J15" s="32"/>
      <c r="K15" s="32"/>
      <c r="L15" s="32"/>
      <c r="M15" s="32"/>
      <c r="N15" s="32"/>
      <c r="AI15" s="32"/>
      <c r="AJ15" s="32"/>
      <c r="AK15" s="32"/>
      <c r="AL15" s="32"/>
      <c r="AM15" s="32"/>
      <c r="AN15" s="32"/>
      <c r="AO15" s="32"/>
      <c r="AP15" s="32"/>
      <c r="AQ15" s="32"/>
      <c r="AR15" s="32"/>
      <c r="AS15" s="32"/>
      <c r="AT15" s="32"/>
      <c r="BA15" s="7" t="str">
        <f>IF('Categories &amp; Budgets'!$B20="", "", 'Categories &amp; Budgets'!$B20)</f>
        <v/>
      </c>
      <c r="BB15" s="93" t="e">
        <f>IF($BA15="", NA(), SUMIF('Categories &amp; Budgets'!$B$11:$B$40, $BA15, 'Categories &amp; Budgets'!$D$11:$D$40))</f>
        <v>#N/A</v>
      </c>
      <c r="BC15" s="94" t="str">
        <f>IF($BA15="", "", SUMIF('Categories &amp; Budgets'!$V$11:$V$40, $BA15, 'Categories &amp; Budgets'!$I$11:$I$40))</f>
        <v/>
      </c>
      <c r="BD15" s="95" t="str">
        <f>IF($BA15="", "", SUMIF('Categories &amp; Budgets'!$W$11:$W$40, $BA15, 'Categories &amp; Budgets'!$I$11:$I$40))</f>
        <v/>
      </c>
    </row>
    <row r="16" spans="1:56" x14ac:dyDescent="0.25">
      <c r="A16" s="32"/>
      <c r="B16" s="32"/>
      <c r="C16" s="32"/>
      <c r="D16" s="32"/>
      <c r="E16" s="32"/>
      <c r="F16" s="32"/>
      <c r="G16" s="32"/>
      <c r="H16" s="32"/>
      <c r="I16" s="32"/>
      <c r="J16" s="32"/>
      <c r="K16" s="32"/>
      <c r="L16" s="32"/>
      <c r="M16" s="32"/>
      <c r="N16" s="32"/>
      <c r="AI16" s="32"/>
      <c r="AJ16" s="32"/>
      <c r="AK16" s="32"/>
      <c r="AL16" s="32"/>
      <c r="AM16" s="32"/>
      <c r="AN16" s="32"/>
      <c r="AO16" s="32"/>
      <c r="AP16" s="32"/>
      <c r="AQ16" s="32"/>
      <c r="AR16" s="32"/>
      <c r="AS16" s="32"/>
      <c r="AT16" s="32"/>
      <c r="BA16" s="7" t="str">
        <f>IF('Categories &amp; Budgets'!$B21="", "", 'Categories &amp; Budgets'!$B21)</f>
        <v/>
      </c>
      <c r="BB16" s="93" t="e">
        <f>IF($BA16="", NA(), SUMIF('Categories &amp; Budgets'!$B$11:$B$40, $BA16, 'Categories &amp; Budgets'!$D$11:$D$40))</f>
        <v>#N/A</v>
      </c>
      <c r="BC16" s="94" t="str">
        <f>IF($BA16="", "", SUMIF('Categories &amp; Budgets'!$V$11:$V$40, $BA16, 'Categories &amp; Budgets'!$I$11:$I$40))</f>
        <v/>
      </c>
      <c r="BD16" s="95" t="str">
        <f>IF($BA16="", "", SUMIF('Categories &amp; Budgets'!$W$11:$W$40, $BA16, 'Categories &amp; Budgets'!$I$11:$I$40))</f>
        <v/>
      </c>
    </row>
    <row r="17" spans="1:56" x14ac:dyDescent="0.25">
      <c r="A17" s="32"/>
      <c r="B17" s="32"/>
      <c r="C17" s="32"/>
      <c r="D17" s="32"/>
      <c r="E17" s="32"/>
      <c r="F17" s="32"/>
      <c r="G17" s="32"/>
      <c r="H17" s="32"/>
      <c r="I17" s="32"/>
      <c r="J17" s="32"/>
      <c r="K17" s="32"/>
      <c r="L17" s="32"/>
      <c r="M17" s="32"/>
      <c r="N17" s="32"/>
      <c r="AI17" s="32"/>
      <c r="AJ17" s="32"/>
      <c r="AK17" s="32"/>
      <c r="AL17" s="32"/>
      <c r="AM17" s="32"/>
      <c r="AN17" s="32"/>
      <c r="AO17" s="32"/>
      <c r="AP17" s="32"/>
      <c r="AQ17" s="32"/>
      <c r="AR17" s="32"/>
      <c r="AS17" s="32"/>
      <c r="AT17" s="32"/>
      <c r="BA17" s="7" t="str">
        <f>IF('Categories &amp; Budgets'!$B22="", "", 'Categories &amp; Budgets'!$B22)</f>
        <v/>
      </c>
      <c r="BB17" s="93" t="e">
        <f>IF($BA17="", NA(), SUMIF('Categories &amp; Budgets'!$B$11:$B$40, $BA17, 'Categories &amp; Budgets'!$D$11:$D$40))</f>
        <v>#N/A</v>
      </c>
      <c r="BC17" s="94" t="str">
        <f>IF($BA17="", "", SUMIF('Categories &amp; Budgets'!$V$11:$V$40, $BA17, 'Categories &amp; Budgets'!$I$11:$I$40))</f>
        <v/>
      </c>
      <c r="BD17" s="95" t="str">
        <f>IF($BA17="", "", SUMIF('Categories &amp; Budgets'!$W$11:$W$40, $BA17, 'Categories &amp; Budgets'!$I$11:$I$40))</f>
        <v/>
      </c>
    </row>
    <row r="18" spans="1:56" x14ac:dyDescent="0.25">
      <c r="A18" s="32"/>
      <c r="B18" s="32"/>
      <c r="C18" s="32"/>
      <c r="D18" s="32"/>
      <c r="E18" s="32"/>
      <c r="F18" s="32"/>
      <c r="G18" s="32"/>
      <c r="H18" s="32"/>
      <c r="I18" s="32"/>
      <c r="J18" s="32"/>
      <c r="K18" s="32"/>
      <c r="L18" s="32"/>
      <c r="M18" s="32"/>
      <c r="N18" s="32"/>
      <c r="AI18" s="32"/>
      <c r="AJ18" s="32"/>
      <c r="AK18" s="32"/>
      <c r="AL18" s="32"/>
      <c r="AM18" s="32"/>
      <c r="AN18" s="32"/>
      <c r="AO18" s="32"/>
      <c r="AP18" s="32"/>
      <c r="AQ18" s="32"/>
      <c r="AR18" s="32"/>
      <c r="AS18" s="32"/>
      <c r="AT18" s="32"/>
      <c r="BA18" s="7" t="str">
        <f>IF('Categories &amp; Budgets'!$B23="", "", 'Categories &amp; Budgets'!$B23)</f>
        <v/>
      </c>
      <c r="BB18" s="93" t="e">
        <f>IF($BA18="", NA(), SUMIF('Categories &amp; Budgets'!$B$11:$B$40, $BA18, 'Categories &amp; Budgets'!$D$11:$D$40))</f>
        <v>#N/A</v>
      </c>
      <c r="BC18" s="94" t="str">
        <f>IF($BA18="", "", SUMIF('Categories &amp; Budgets'!$V$11:$V$40, $BA18, 'Categories &amp; Budgets'!$I$11:$I$40))</f>
        <v/>
      </c>
      <c r="BD18" s="95" t="str">
        <f>IF($BA18="", "", SUMIF('Categories &amp; Budgets'!$W$11:$W$40, $BA18, 'Categories &amp; Budgets'!$I$11:$I$40))</f>
        <v/>
      </c>
    </row>
    <row r="19" spans="1:56" x14ac:dyDescent="0.25">
      <c r="A19" s="32"/>
      <c r="B19" s="32"/>
      <c r="C19" s="32"/>
      <c r="D19" s="32"/>
      <c r="E19" s="32"/>
      <c r="F19" s="32"/>
      <c r="G19" s="32"/>
      <c r="H19" s="32"/>
      <c r="I19" s="32"/>
      <c r="J19" s="32"/>
      <c r="K19" s="32"/>
      <c r="L19" s="32"/>
      <c r="M19" s="32"/>
      <c r="N19" s="32"/>
      <c r="AI19" s="32"/>
      <c r="AJ19" s="32"/>
      <c r="AK19" s="32"/>
      <c r="AL19" s="32"/>
      <c r="AM19" s="32"/>
      <c r="AN19" s="32"/>
      <c r="AO19" s="32"/>
      <c r="AP19" s="32"/>
      <c r="AQ19" s="32"/>
      <c r="AR19" s="32"/>
      <c r="AS19" s="32"/>
      <c r="AT19" s="32"/>
      <c r="BA19" s="7" t="str">
        <f>IF('Categories &amp; Budgets'!$B24="", "", 'Categories &amp; Budgets'!$B24)</f>
        <v/>
      </c>
      <c r="BB19" s="93" t="e">
        <f>IF($BA19="", NA(), SUMIF('Categories &amp; Budgets'!$B$11:$B$40, $BA19, 'Categories &amp; Budgets'!$D$11:$D$40))</f>
        <v>#N/A</v>
      </c>
      <c r="BC19" s="94" t="str">
        <f>IF($BA19="", "", SUMIF('Categories &amp; Budgets'!$V$11:$V$40, $BA19, 'Categories &amp; Budgets'!$I$11:$I$40))</f>
        <v/>
      </c>
      <c r="BD19" s="95" t="str">
        <f>IF($BA19="", "", SUMIF('Categories &amp; Budgets'!$W$11:$W$40, $BA19, 'Categories &amp; Budgets'!$I$11:$I$40))</f>
        <v/>
      </c>
    </row>
    <row r="20" spans="1:56" x14ac:dyDescent="0.25">
      <c r="A20" s="32"/>
      <c r="B20" s="32"/>
      <c r="C20" s="32"/>
      <c r="D20" s="32"/>
      <c r="E20" s="32"/>
      <c r="F20" s="32"/>
      <c r="G20" s="32"/>
      <c r="H20" s="32"/>
      <c r="I20" s="32"/>
      <c r="J20" s="32"/>
      <c r="K20" s="32"/>
      <c r="L20" s="32"/>
      <c r="M20" s="32"/>
      <c r="N20" s="32"/>
      <c r="AI20" s="32"/>
      <c r="AJ20" s="32"/>
      <c r="AK20" s="32"/>
      <c r="AL20" s="32"/>
      <c r="AM20" s="32"/>
      <c r="AN20" s="32"/>
      <c r="AO20" s="32"/>
      <c r="AP20" s="32"/>
      <c r="AQ20" s="32"/>
      <c r="AR20" s="32"/>
      <c r="AS20" s="32"/>
      <c r="AT20" s="32"/>
      <c r="BA20" s="7" t="str">
        <f>IF('Categories &amp; Budgets'!$B25="", "", 'Categories &amp; Budgets'!$B25)</f>
        <v/>
      </c>
      <c r="BB20" s="93" t="e">
        <f>IF($BA20="", NA(), SUMIF('Categories &amp; Budgets'!$B$11:$B$40, $BA20, 'Categories &amp; Budgets'!$D$11:$D$40))</f>
        <v>#N/A</v>
      </c>
      <c r="BC20" s="94" t="str">
        <f>IF($BA20="", "", SUMIF('Categories &amp; Budgets'!$V$11:$V$40, $BA20, 'Categories &amp; Budgets'!$I$11:$I$40))</f>
        <v/>
      </c>
      <c r="BD20" s="95" t="str">
        <f>IF($BA20="", "", SUMIF('Categories &amp; Budgets'!$W$11:$W$40, $BA20, 'Categories &amp; Budgets'!$I$11:$I$40))</f>
        <v/>
      </c>
    </row>
    <row r="21" spans="1:56" x14ac:dyDescent="0.25">
      <c r="A21" s="32"/>
      <c r="B21" s="32"/>
      <c r="C21" s="32"/>
      <c r="D21" s="32"/>
      <c r="E21" s="32"/>
      <c r="F21" s="32"/>
      <c r="G21" s="32"/>
      <c r="H21" s="32"/>
      <c r="I21" s="32"/>
      <c r="J21" s="32"/>
      <c r="K21" s="32"/>
      <c r="L21" s="32"/>
      <c r="M21" s="32"/>
      <c r="N21" s="32"/>
      <c r="AI21" s="32"/>
      <c r="AJ21" s="32"/>
      <c r="AK21" s="32"/>
      <c r="AL21" s="32"/>
      <c r="AM21" s="32"/>
      <c r="AN21" s="32"/>
      <c r="AO21" s="32"/>
      <c r="AP21" s="32"/>
      <c r="AQ21" s="32"/>
      <c r="AR21" s="32"/>
      <c r="AS21" s="32"/>
      <c r="AT21" s="32"/>
      <c r="BA21" s="7" t="str">
        <f>IF('Categories &amp; Budgets'!$B26="", "", 'Categories &amp; Budgets'!$B26)</f>
        <v/>
      </c>
      <c r="BB21" s="93" t="e">
        <f>IF($BA21="", NA(), SUMIF('Categories &amp; Budgets'!$B$11:$B$40, $BA21, 'Categories &amp; Budgets'!$D$11:$D$40))</f>
        <v>#N/A</v>
      </c>
      <c r="BC21" s="94" t="str">
        <f>IF($BA21="", "", SUMIF('Categories &amp; Budgets'!$V$11:$V$40, $BA21, 'Categories &amp; Budgets'!$I$11:$I$40))</f>
        <v/>
      </c>
      <c r="BD21" s="95" t="str">
        <f>IF($BA21="", "", SUMIF('Categories &amp; Budgets'!$W$11:$W$40, $BA21, 'Categories &amp; Budgets'!$I$11:$I$40))</f>
        <v/>
      </c>
    </row>
    <row r="22" spans="1:56" x14ac:dyDescent="0.25">
      <c r="A22" s="32"/>
      <c r="B22" s="32"/>
      <c r="C22" s="32"/>
      <c r="D22" s="32"/>
      <c r="E22" s="32"/>
      <c r="F22" s="32"/>
      <c r="G22" s="32"/>
      <c r="H22" s="32"/>
      <c r="I22" s="32"/>
      <c r="J22" s="32"/>
      <c r="K22" s="32"/>
      <c r="L22" s="32"/>
      <c r="M22" s="32"/>
      <c r="N22" s="32"/>
      <c r="AI22" s="32"/>
      <c r="AJ22" s="32"/>
      <c r="AK22" s="32"/>
      <c r="AL22" s="32"/>
      <c r="AM22" s="32"/>
      <c r="AN22" s="32"/>
      <c r="AO22" s="32"/>
      <c r="AP22" s="32"/>
      <c r="AQ22" s="32"/>
      <c r="AR22" s="32"/>
      <c r="AS22" s="32"/>
      <c r="AT22" s="32"/>
      <c r="BA22" s="7" t="str">
        <f>IF('Categories &amp; Budgets'!$B27="", "", 'Categories &amp; Budgets'!$B27)</f>
        <v/>
      </c>
      <c r="BB22" s="93" t="e">
        <f>IF($BA22="", NA(), SUMIF('Categories &amp; Budgets'!$B$11:$B$40, $BA22, 'Categories &amp; Budgets'!$D$11:$D$40))</f>
        <v>#N/A</v>
      </c>
      <c r="BC22" s="94" t="str">
        <f>IF($BA22="", "", SUMIF('Categories &amp; Budgets'!$V$11:$V$40, $BA22, 'Categories &amp; Budgets'!$I$11:$I$40))</f>
        <v/>
      </c>
      <c r="BD22" s="95" t="str">
        <f>IF($BA22="", "", SUMIF('Categories &amp; Budgets'!$W$11:$W$40, $BA22, 'Categories &amp; Budgets'!$I$11:$I$40))</f>
        <v/>
      </c>
    </row>
    <row r="23" spans="1:56" x14ac:dyDescent="0.25">
      <c r="A23" s="32"/>
      <c r="B23" s="32"/>
      <c r="C23" s="32"/>
      <c r="D23" s="32"/>
      <c r="E23" s="32"/>
      <c r="F23" s="32"/>
      <c r="G23" s="32"/>
      <c r="H23" s="32"/>
      <c r="I23" s="32"/>
      <c r="J23" s="32"/>
      <c r="K23" s="32"/>
      <c r="L23" s="32"/>
      <c r="M23" s="32"/>
      <c r="N23" s="32"/>
      <c r="AI23" s="32"/>
      <c r="AJ23" s="32"/>
      <c r="AK23" s="32"/>
      <c r="AL23" s="32"/>
      <c r="AM23" s="32"/>
      <c r="AN23" s="32"/>
      <c r="AO23" s="32"/>
      <c r="AP23" s="32"/>
      <c r="AQ23" s="32"/>
      <c r="AR23" s="32"/>
      <c r="AS23" s="32"/>
      <c r="AT23" s="32"/>
      <c r="BA23" s="7" t="str">
        <f>IF('Categories &amp; Budgets'!$B28="", "", 'Categories &amp; Budgets'!$B28)</f>
        <v/>
      </c>
      <c r="BB23" s="93" t="e">
        <f>IF($BA23="", NA(), SUMIF('Categories &amp; Budgets'!$B$11:$B$40, $BA23, 'Categories &amp; Budgets'!$D$11:$D$40))</f>
        <v>#N/A</v>
      </c>
      <c r="BC23" s="94" t="str">
        <f>IF($BA23="", "", SUMIF('Categories &amp; Budgets'!$V$11:$V$40, $BA23, 'Categories &amp; Budgets'!$I$11:$I$40))</f>
        <v/>
      </c>
      <c r="BD23" s="95" t="str">
        <f>IF($BA23="", "", SUMIF('Categories &amp; Budgets'!$W$11:$W$40, $BA23, 'Categories &amp; Budgets'!$I$11:$I$40))</f>
        <v/>
      </c>
    </row>
    <row r="24" spans="1:56" x14ac:dyDescent="0.25">
      <c r="A24" s="32"/>
      <c r="B24" s="32"/>
      <c r="C24" s="32"/>
      <c r="D24" s="32"/>
      <c r="E24" s="32"/>
      <c r="F24" s="32"/>
      <c r="G24" s="32"/>
      <c r="H24" s="32"/>
      <c r="I24" s="32"/>
      <c r="J24" s="32"/>
      <c r="K24" s="32"/>
      <c r="L24" s="32"/>
      <c r="M24" s="32"/>
      <c r="N24" s="32"/>
      <c r="AI24" s="32"/>
      <c r="AJ24" s="32"/>
      <c r="AK24" s="32"/>
      <c r="AL24" s="32"/>
      <c r="AM24" s="32"/>
      <c r="AN24" s="32"/>
      <c r="AO24" s="32"/>
      <c r="AP24" s="32"/>
      <c r="AQ24" s="32"/>
      <c r="AR24" s="32"/>
      <c r="AS24" s="32"/>
      <c r="AT24" s="32"/>
      <c r="BA24" s="7" t="str">
        <f>IF('Categories &amp; Budgets'!$B29="", "", 'Categories &amp; Budgets'!$B29)</f>
        <v/>
      </c>
      <c r="BB24" s="93" t="e">
        <f>IF($BA24="", NA(), SUMIF('Categories &amp; Budgets'!$B$11:$B$40, $BA24, 'Categories &amp; Budgets'!$D$11:$D$40))</f>
        <v>#N/A</v>
      </c>
      <c r="BC24" s="94" t="str">
        <f>IF($BA24="", "", SUMIF('Categories &amp; Budgets'!$V$11:$V$40, $BA24, 'Categories &amp; Budgets'!$I$11:$I$40))</f>
        <v/>
      </c>
      <c r="BD24" s="95" t="str">
        <f>IF($BA24="", "", SUMIF('Categories &amp; Budgets'!$W$11:$W$40, $BA24, 'Categories &amp; Budgets'!$I$11:$I$40))</f>
        <v/>
      </c>
    </row>
    <row r="25" spans="1:56" x14ac:dyDescent="0.25">
      <c r="A25" s="32"/>
      <c r="B25" s="32"/>
      <c r="C25" s="32"/>
      <c r="D25" s="32"/>
      <c r="E25" s="32"/>
      <c r="F25" s="32"/>
      <c r="G25" s="32"/>
      <c r="H25" s="32"/>
      <c r="I25" s="32"/>
      <c r="J25" s="32"/>
      <c r="K25" s="32"/>
      <c r="L25" s="32"/>
      <c r="M25" s="32"/>
      <c r="N25" s="32"/>
      <c r="AI25" s="32"/>
      <c r="AJ25" s="32"/>
      <c r="AK25" s="32"/>
      <c r="AL25" s="32"/>
      <c r="AM25" s="32"/>
      <c r="AN25" s="32"/>
      <c r="AO25" s="32"/>
      <c r="AP25" s="32"/>
      <c r="AQ25" s="32"/>
      <c r="AR25" s="32"/>
      <c r="AS25" s="32"/>
      <c r="AT25" s="32"/>
      <c r="BA25" s="7" t="str">
        <f>IF('Categories &amp; Budgets'!$B30="", "", 'Categories &amp; Budgets'!$B30)</f>
        <v/>
      </c>
      <c r="BB25" s="93" t="e">
        <f>IF($BA25="", NA(), SUMIF('Categories &amp; Budgets'!$B$11:$B$40, $BA25, 'Categories &amp; Budgets'!$D$11:$D$40))</f>
        <v>#N/A</v>
      </c>
      <c r="BC25" s="94" t="str">
        <f>IF($BA25="", "", SUMIF('Categories &amp; Budgets'!$V$11:$V$40, $BA25, 'Categories &amp; Budgets'!$I$11:$I$40))</f>
        <v/>
      </c>
      <c r="BD25" s="95" t="str">
        <f>IF($BA25="", "", SUMIF('Categories &amp; Budgets'!$W$11:$W$40, $BA25, 'Categories &amp; Budgets'!$I$11:$I$40))</f>
        <v/>
      </c>
    </row>
    <row r="26" spans="1:56" x14ac:dyDescent="0.25">
      <c r="A26" s="32"/>
      <c r="B26" s="32"/>
      <c r="C26" s="32"/>
      <c r="D26" s="32"/>
      <c r="E26" s="32"/>
      <c r="F26" s="32"/>
      <c r="G26" s="32"/>
      <c r="H26" s="32"/>
      <c r="I26" s="32"/>
      <c r="J26" s="32"/>
      <c r="K26" s="32"/>
      <c r="L26" s="32"/>
      <c r="M26" s="32"/>
      <c r="N26" s="32"/>
      <c r="AI26" s="32"/>
      <c r="AJ26" s="32"/>
      <c r="AK26" s="32"/>
      <c r="AL26" s="32"/>
      <c r="AM26" s="32"/>
      <c r="AN26" s="32"/>
      <c r="AO26" s="32"/>
      <c r="AP26" s="32"/>
      <c r="AQ26" s="32"/>
      <c r="AR26" s="32"/>
      <c r="AS26" s="32"/>
      <c r="AT26" s="32"/>
      <c r="BA26" s="7" t="str">
        <f>IF('Categories &amp; Budgets'!$B31="", "", 'Categories &amp; Budgets'!$B31)</f>
        <v/>
      </c>
      <c r="BB26" s="93" t="e">
        <f>IF($BA26="", NA(), SUMIF('Categories &amp; Budgets'!$B$11:$B$40, $BA26, 'Categories &amp; Budgets'!$D$11:$D$40))</f>
        <v>#N/A</v>
      </c>
      <c r="BC26" s="94" t="str">
        <f>IF($BA26="", "", SUMIF('Categories &amp; Budgets'!$V$11:$V$40, $BA26, 'Categories &amp; Budgets'!$I$11:$I$40))</f>
        <v/>
      </c>
      <c r="BD26" s="95" t="str">
        <f>IF($BA26="", "", SUMIF('Categories &amp; Budgets'!$W$11:$W$40, $BA26, 'Categories &amp; Budgets'!$I$11:$I$40))</f>
        <v/>
      </c>
    </row>
    <row r="27" spans="1:56" x14ac:dyDescent="0.25">
      <c r="A27" s="32"/>
      <c r="B27" s="32"/>
      <c r="C27" s="32"/>
      <c r="D27" s="32"/>
      <c r="E27" s="32"/>
      <c r="F27" s="32"/>
      <c r="G27" s="32"/>
      <c r="H27" s="32"/>
      <c r="I27" s="32"/>
      <c r="J27" s="32"/>
      <c r="K27" s="32"/>
      <c r="L27" s="32"/>
      <c r="M27" s="32"/>
      <c r="N27" s="32"/>
      <c r="AI27" s="32"/>
      <c r="AJ27" s="32"/>
      <c r="AK27" s="32"/>
      <c r="AL27" s="32"/>
      <c r="AM27" s="32"/>
      <c r="AN27" s="32"/>
      <c r="AO27" s="32"/>
      <c r="AP27" s="32"/>
      <c r="AQ27" s="32"/>
      <c r="AR27" s="32"/>
      <c r="AS27" s="32"/>
      <c r="AT27" s="32"/>
      <c r="BA27" s="7" t="str">
        <f>IF('Categories &amp; Budgets'!$B32="", "", 'Categories &amp; Budgets'!$B32)</f>
        <v/>
      </c>
      <c r="BB27" s="93" t="e">
        <f>IF($BA27="", NA(), SUMIF('Categories &amp; Budgets'!$B$11:$B$40, $BA27, 'Categories &amp; Budgets'!$D$11:$D$40))</f>
        <v>#N/A</v>
      </c>
      <c r="BC27" s="94" t="str">
        <f>IF($BA27="", "", SUMIF('Categories &amp; Budgets'!$V$11:$V$40, $BA27, 'Categories &amp; Budgets'!$I$11:$I$40))</f>
        <v/>
      </c>
      <c r="BD27" s="95" t="str">
        <f>IF($BA27="", "", SUMIF('Categories &amp; Budgets'!$W$11:$W$40, $BA27, 'Categories &amp; Budgets'!$I$11:$I$40))</f>
        <v/>
      </c>
    </row>
    <row r="28" spans="1:56" x14ac:dyDescent="0.25">
      <c r="A28" s="32"/>
      <c r="B28" s="32"/>
      <c r="C28" s="32"/>
      <c r="D28" s="32"/>
      <c r="E28" s="32"/>
      <c r="F28" s="32"/>
      <c r="G28" s="32"/>
      <c r="H28" s="32"/>
      <c r="I28" s="32"/>
      <c r="J28" s="32"/>
      <c r="K28" s="32"/>
      <c r="L28" s="32"/>
      <c r="M28" s="32"/>
      <c r="N28" s="32"/>
      <c r="AI28" s="32"/>
      <c r="AJ28" s="32"/>
      <c r="AK28" s="32"/>
      <c r="AL28" s="32"/>
      <c r="AM28" s="32"/>
      <c r="AN28" s="32"/>
      <c r="AO28" s="32"/>
      <c r="AP28" s="32"/>
      <c r="AQ28" s="32"/>
      <c r="AR28" s="32"/>
      <c r="AS28" s="32"/>
      <c r="AT28" s="32"/>
      <c r="BA28" s="7" t="str">
        <f>IF('Categories &amp; Budgets'!$B33="", "", 'Categories &amp; Budgets'!$B33)</f>
        <v/>
      </c>
      <c r="BB28" s="93" t="e">
        <f>IF($BA28="", NA(), SUMIF('Categories &amp; Budgets'!$B$11:$B$40, $BA28, 'Categories &amp; Budgets'!$D$11:$D$40))</f>
        <v>#N/A</v>
      </c>
      <c r="BC28" s="94" t="str">
        <f>IF($BA28="", "", SUMIF('Categories &amp; Budgets'!$V$11:$V$40, $BA28, 'Categories &amp; Budgets'!$I$11:$I$40))</f>
        <v/>
      </c>
      <c r="BD28" s="95" t="str">
        <f>IF($BA28="", "", SUMIF('Categories &amp; Budgets'!$W$11:$W$40, $BA28, 'Categories &amp; Budgets'!$I$11:$I$40))</f>
        <v/>
      </c>
    </row>
    <row r="29" spans="1:56" x14ac:dyDescent="0.25">
      <c r="A29" s="32"/>
      <c r="B29" s="32"/>
      <c r="C29" s="32"/>
      <c r="D29" s="32"/>
      <c r="E29" s="32"/>
      <c r="F29" s="32"/>
      <c r="G29" s="32"/>
      <c r="H29" s="32"/>
      <c r="I29" s="32"/>
      <c r="J29" s="32"/>
      <c r="K29" s="32"/>
      <c r="L29" s="32"/>
      <c r="M29" s="32"/>
      <c r="N29" s="32"/>
      <c r="AI29" s="32"/>
      <c r="AJ29" s="32"/>
      <c r="AK29" s="32"/>
      <c r="AL29" s="32"/>
      <c r="AM29" s="32"/>
      <c r="AN29" s="32"/>
      <c r="AO29" s="32"/>
      <c r="AP29" s="32"/>
      <c r="AQ29" s="32"/>
      <c r="AR29" s="32"/>
      <c r="AS29" s="32"/>
      <c r="AT29" s="32"/>
      <c r="BA29" s="7" t="str">
        <f>IF('Categories &amp; Budgets'!$B34="", "", 'Categories &amp; Budgets'!$B34)</f>
        <v/>
      </c>
      <c r="BB29" s="93" t="e">
        <f>IF($BA29="", NA(), SUMIF('Categories &amp; Budgets'!$B$11:$B$40, $BA29, 'Categories &amp; Budgets'!$D$11:$D$40))</f>
        <v>#N/A</v>
      </c>
      <c r="BC29" s="94" t="str">
        <f>IF($BA29="", "", SUMIF('Categories &amp; Budgets'!$V$11:$V$40, $BA29, 'Categories &amp; Budgets'!$I$11:$I$40))</f>
        <v/>
      </c>
      <c r="BD29" s="95" t="str">
        <f>IF($BA29="", "", SUMIF('Categories &amp; Budgets'!$W$11:$W$40, $BA29, 'Categories &amp; Budgets'!$I$11:$I$40))</f>
        <v/>
      </c>
    </row>
    <row r="30" spans="1:56" x14ac:dyDescent="0.25">
      <c r="A30" s="32"/>
      <c r="B30" s="32"/>
      <c r="C30" s="32"/>
      <c r="D30" s="32"/>
      <c r="E30" s="32"/>
      <c r="F30" s="32"/>
      <c r="G30" s="32"/>
      <c r="H30" s="32"/>
      <c r="I30" s="32"/>
      <c r="J30" s="32"/>
      <c r="K30" s="32"/>
      <c r="L30" s="32"/>
      <c r="M30" s="32"/>
      <c r="N30" s="32"/>
      <c r="AI30" s="32"/>
      <c r="AJ30" s="32"/>
      <c r="AK30" s="32"/>
      <c r="AL30" s="32"/>
      <c r="AM30" s="32"/>
      <c r="AN30" s="32"/>
      <c r="AO30" s="32"/>
      <c r="AP30" s="32"/>
      <c r="AQ30" s="32"/>
      <c r="AR30" s="32"/>
      <c r="AS30" s="32"/>
      <c r="AT30" s="32"/>
      <c r="BA30" s="7" t="str">
        <f>IF('Categories &amp; Budgets'!$B35="", "", 'Categories &amp; Budgets'!$B35)</f>
        <v/>
      </c>
      <c r="BB30" s="93" t="e">
        <f>IF($BA30="", NA(), SUMIF('Categories &amp; Budgets'!$B$11:$B$40, $BA30, 'Categories &amp; Budgets'!$D$11:$D$40))</f>
        <v>#N/A</v>
      </c>
      <c r="BC30" s="94" t="str">
        <f>IF($BA30="", "", SUMIF('Categories &amp; Budgets'!$V$11:$V$40, $BA30, 'Categories &amp; Budgets'!$I$11:$I$40))</f>
        <v/>
      </c>
      <c r="BD30" s="95" t="str">
        <f>IF($BA30="", "", SUMIF('Categories &amp; Budgets'!$W$11:$W$40, $BA30, 'Categories &amp; Budgets'!$I$11:$I$40))</f>
        <v/>
      </c>
    </row>
    <row r="31" spans="1:56" x14ac:dyDescent="0.25">
      <c r="A31" s="32"/>
      <c r="B31" s="187" t="str">
        <f>'Intro &amp; Setup'!$Z$9</f>
        <v>£</v>
      </c>
      <c r="C31" s="187"/>
      <c r="D31" s="187"/>
      <c r="E31" s="32"/>
      <c r="F31" s="32"/>
      <c r="G31" s="32"/>
      <c r="H31" s="32"/>
      <c r="I31" s="32"/>
      <c r="J31" s="32"/>
      <c r="K31" s="32"/>
      <c r="L31" s="32"/>
      <c r="M31" s="32"/>
      <c r="N31" s="32"/>
      <c r="AI31" s="32"/>
      <c r="AJ31" s="32"/>
      <c r="AK31" s="32"/>
      <c r="AL31" s="32"/>
      <c r="AM31" s="32"/>
      <c r="AN31" s="32"/>
      <c r="AO31" s="32"/>
      <c r="AP31" s="32"/>
      <c r="AQ31" s="32"/>
      <c r="AR31" s="32"/>
      <c r="AS31" s="32"/>
      <c r="AT31" s="32"/>
      <c r="BA31" s="7" t="str">
        <f>IF('Categories &amp; Budgets'!$B36="", "", 'Categories &amp; Budgets'!$B36)</f>
        <v/>
      </c>
      <c r="BB31" s="93" t="e">
        <f>IF($BA31="", NA(), SUMIF('Categories &amp; Budgets'!$B$11:$B$40, $BA31, 'Categories &amp; Budgets'!$D$11:$D$40))</f>
        <v>#N/A</v>
      </c>
      <c r="BC31" s="94" t="str">
        <f>IF($BA31="", "", SUMIF('Categories &amp; Budgets'!$V$11:$V$40, $BA31, 'Categories &amp; Budgets'!$I$11:$I$40))</f>
        <v/>
      </c>
      <c r="BD31" s="95" t="str">
        <f>IF($BA31="", "", SUMIF('Categories &amp; Budgets'!$W$11:$W$40, $BA31, 'Categories &amp; Budgets'!$I$11:$I$40))</f>
        <v/>
      </c>
    </row>
    <row r="32" spans="1:56" x14ac:dyDescent="0.25">
      <c r="A32" s="32"/>
      <c r="B32" s="187"/>
      <c r="C32" s="187"/>
      <c r="D32" s="187"/>
      <c r="E32" s="32"/>
      <c r="F32" s="32"/>
      <c r="G32" s="32"/>
      <c r="H32" s="32"/>
      <c r="I32" s="32"/>
      <c r="J32" s="32"/>
      <c r="K32" s="32"/>
      <c r="L32" s="32"/>
      <c r="M32" s="32"/>
      <c r="N32" s="32"/>
      <c r="AI32" s="32"/>
      <c r="AJ32" s="32"/>
      <c r="AK32" s="32"/>
      <c r="AL32" s="32"/>
      <c r="AM32" s="32"/>
      <c r="AN32" s="32"/>
      <c r="AO32" s="32"/>
      <c r="AP32" s="32"/>
      <c r="AQ32" s="32"/>
      <c r="AR32" s="32"/>
      <c r="AS32" s="32"/>
      <c r="AT32" s="32"/>
      <c r="BA32" s="7" t="str">
        <f>IF('Categories &amp; Budgets'!$B37="", "", 'Categories &amp; Budgets'!$B37)</f>
        <v/>
      </c>
      <c r="BB32" s="93" t="e">
        <f>IF($BA32="", NA(), SUMIF('Categories &amp; Budgets'!$B$11:$B$40, $BA32, 'Categories &amp; Budgets'!$D$11:$D$40))</f>
        <v>#N/A</v>
      </c>
      <c r="BC32" s="94" t="str">
        <f>IF($BA32="", "", SUMIF('Categories &amp; Budgets'!$V$11:$V$40, $BA32, 'Categories &amp; Budgets'!$I$11:$I$40))</f>
        <v/>
      </c>
      <c r="BD32" s="95" t="str">
        <f>IF($BA32="", "", SUMIF('Categories &amp; Budgets'!$W$11:$W$40, $BA32, 'Categories &amp; Budgets'!$I$11:$I$40))</f>
        <v/>
      </c>
    </row>
    <row r="33" spans="1:56" x14ac:dyDescent="0.25">
      <c r="A33" s="32"/>
      <c r="B33" s="32"/>
      <c r="C33" s="32"/>
      <c r="D33" s="32"/>
      <c r="E33" s="32"/>
      <c r="F33" s="32"/>
      <c r="G33" s="32"/>
      <c r="H33" s="32"/>
      <c r="I33" s="32"/>
      <c r="J33" s="32"/>
      <c r="K33" s="32"/>
      <c r="L33" s="32"/>
      <c r="M33" s="32"/>
      <c r="N33" s="32"/>
      <c r="AI33" s="32"/>
      <c r="AJ33" s="32"/>
      <c r="AK33" s="32"/>
      <c r="AL33" s="32"/>
      <c r="AM33" s="32"/>
      <c r="AN33" s="32"/>
      <c r="AO33" s="32"/>
      <c r="AP33" s="32"/>
      <c r="AQ33" s="32"/>
      <c r="AR33" s="32"/>
      <c r="AS33" s="32"/>
      <c r="AT33" s="32"/>
      <c r="BA33" s="7" t="str">
        <f>IF('Categories &amp; Budgets'!$B38="", "", 'Categories &amp; Budgets'!$B38)</f>
        <v/>
      </c>
      <c r="BB33" s="93" t="e">
        <f>IF($BA33="", NA(), SUMIF('Categories &amp; Budgets'!$B$11:$B$40, $BA33, 'Categories &amp; Budgets'!$D$11:$D$40))</f>
        <v>#N/A</v>
      </c>
      <c r="BC33" s="94" t="str">
        <f>IF($BA33="", "", SUMIF('Categories &amp; Budgets'!$V$11:$V$40, $BA33, 'Categories &amp; Budgets'!$I$11:$I$40))</f>
        <v/>
      </c>
      <c r="BD33" s="95" t="str">
        <f>IF($BA33="", "", SUMIF('Categories &amp; Budgets'!$W$11:$W$40, $BA33, 'Categories &amp; Budgets'!$I$11:$I$40))</f>
        <v/>
      </c>
    </row>
    <row r="34" spans="1:56" x14ac:dyDescent="0.25">
      <c r="A34" s="32"/>
      <c r="B34" s="32"/>
      <c r="C34" s="32"/>
      <c r="D34" s="32"/>
      <c r="E34" s="32"/>
      <c r="F34" s="32"/>
      <c r="G34" s="32"/>
      <c r="H34" s="32"/>
      <c r="I34" s="32"/>
      <c r="J34" s="32"/>
      <c r="K34" s="32"/>
      <c r="L34" s="32"/>
      <c r="M34" s="32"/>
      <c r="N34" s="32"/>
      <c r="AI34" s="32"/>
      <c r="AJ34" s="32"/>
      <c r="AK34" s="32"/>
      <c r="AL34" s="32"/>
      <c r="AM34" s="32"/>
      <c r="AN34" s="32"/>
      <c r="AO34" s="32"/>
      <c r="AP34" s="32"/>
      <c r="AQ34" s="32"/>
      <c r="AR34" s="32"/>
      <c r="AS34" s="32"/>
      <c r="AT34" s="32"/>
      <c r="BA34" s="7" t="str">
        <f>IF('Categories &amp; Budgets'!$B39="", "", 'Categories &amp; Budgets'!$B39)</f>
        <v/>
      </c>
      <c r="BB34" s="93" t="e">
        <f>IF($BA34="", NA(), SUMIF('Categories &amp; Budgets'!$B$11:$B$40, $BA34, 'Categories &amp; Budgets'!$D$11:$D$40))</f>
        <v>#N/A</v>
      </c>
      <c r="BC34" s="94" t="str">
        <f>IF($BA34="", "", SUMIF('Categories &amp; Budgets'!$V$11:$V$40, $BA34, 'Categories &amp; Budgets'!$I$11:$I$40))</f>
        <v/>
      </c>
      <c r="BD34" s="95" t="str">
        <f>IF($BA34="", "", SUMIF('Categories &amp; Budgets'!$W$11:$W$40, $BA34, 'Categories &amp; Budgets'!$I$11:$I$40))</f>
        <v/>
      </c>
    </row>
    <row r="35" spans="1:56" x14ac:dyDescent="0.25">
      <c r="A35" s="32"/>
      <c r="B35" s="32"/>
      <c r="C35" s="32"/>
      <c r="D35" s="32"/>
      <c r="E35" s="32"/>
      <c r="F35" s="32"/>
      <c r="G35" s="32"/>
      <c r="H35" s="32"/>
      <c r="I35" s="32"/>
      <c r="J35" s="32"/>
      <c r="K35" s="32"/>
      <c r="L35" s="32"/>
      <c r="M35" s="32"/>
      <c r="N35" s="32"/>
      <c r="AI35" s="32"/>
      <c r="AJ35" s="32"/>
      <c r="AK35" s="32"/>
      <c r="AL35" s="32"/>
      <c r="AM35" s="32"/>
      <c r="AN35" s="32"/>
      <c r="AO35" s="32"/>
      <c r="AP35" s="32"/>
      <c r="AQ35" s="32"/>
      <c r="AR35" s="32"/>
      <c r="AS35" s="32"/>
      <c r="AT35" s="32"/>
      <c r="BA35" s="8" t="str">
        <f>IF('Categories &amp; Budgets'!$B40="", "", 'Categories &amp; Budgets'!$B40)</f>
        <v/>
      </c>
      <c r="BB35" s="96" t="e">
        <f>IF($BA35="", NA(), SUMIF('Categories &amp; Budgets'!$B$11:$B$40, $BA35, 'Categories &amp; Budgets'!$D$11:$D$40))</f>
        <v>#N/A</v>
      </c>
      <c r="BC35" s="97" t="str">
        <f>IF($BA35="", "", SUMIF('Categories &amp; Budgets'!$V$11:$V$40, $BA35, 'Categories &amp; Budgets'!$I$11:$I$40))</f>
        <v/>
      </c>
      <c r="BD35" s="98" t="str">
        <f>IF($BA35="", "", SUMIF('Categories &amp; Budgets'!$W$11:$W$40, $BA35, 'Categories &amp; Budgets'!$I$11:$I$40))</f>
        <v/>
      </c>
    </row>
    <row r="36" spans="1:56" x14ac:dyDescent="0.25">
      <c r="A36" s="32"/>
      <c r="B36" s="32"/>
      <c r="C36" s="32"/>
      <c r="D36" s="32"/>
      <c r="E36" s="32"/>
      <c r="F36" s="32"/>
      <c r="G36" s="32"/>
      <c r="H36" s="32"/>
      <c r="I36" s="32"/>
      <c r="J36" s="32"/>
      <c r="K36" s="32"/>
      <c r="L36" s="32"/>
      <c r="M36" s="32"/>
      <c r="N36" s="32"/>
      <c r="AI36" s="32"/>
      <c r="AJ36" s="32"/>
      <c r="AK36" s="32"/>
      <c r="AL36" s="32"/>
      <c r="AM36" s="32"/>
      <c r="AN36" s="32"/>
      <c r="AO36" s="32"/>
      <c r="AP36" s="32"/>
      <c r="AQ36" s="32"/>
      <c r="AR36" s="32"/>
      <c r="AS36" s="32"/>
      <c r="AT36" s="32"/>
    </row>
    <row r="37" spans="1:56" x14ac:dyDescent="0.25">
      <c r="A37" s="32"/>
      <c r="B37" s="32"/>
      <c r="C37" s="32"/>
      <c r="D37" s="32"/>
      <c r="E37" s="32"/>
      <c r="F37" s="32"/>
      <c r="G37" s="32"/>
      <c r="H37" s="32"/>
      <c r="I37" s="32"/>
      <c r="J37" s="32"/>
      <c r="K37" s="32"/>
      <c r="L37" s="32"/>
      <c r="M37" s="32"/>
      <c r="N37" s="32"/>
      <c r="AI37" s="32"/>
      <c r="AJ37" s="32"/>
      <c r="AK37" s="32"/>
      <c r="AL37" s="32"/>
      <c r="AM37" s="32"/>
      <c r="AN37" s="32"/>
      <c r="AO37" s="32"/>
      <c r="AP37" s="32"/>
      <c r="AQ37" s="32"/>
      <c r="AR37" s="32"/>
      <c r="AS37" s="32"/>
      <c r="AT37" s="32"/>
    </row>
    <row r="38" spans="1:56" x14ac:dyDescent="0.25">
      <c r="A38" s="32"/>
      <c r="B38" s="32"/>
      <c r="C38" s="32"/>
      <c r="D38" s="32"/>
      <c r="E38" s="32"/>
      <c r="F38" s="32"/>
      <c r="G38" s="32"/>
      <c r="H38" s="32"/>
      <c r="I38" s="32"/>
      <c r="J38" s="32"/>
      <c r="K38" s="32"/>
      <c r="L38" s="32"/>
      <c r="M38" s="32"/>
      <c r="N38" s="32"/>
      <c r="AI38" s="32"/>
      <c r="AJ38" s="32"/>
      <c r="AK38" s="32"/>
      <c r="AL38" s="32"/>
      <c r="AM38" s="32"/>
      <c r="AN38" s="32"/>
      <c r="AO38" s="32"/>
      <c r="AP38" s="32"/>
      <c r="AQ38" s="32"/>
      <c r="AR38" s="32"/>
      <c r="AS38" s="32"/>
      <c r="AT38" s="32"/>
    </row>
    <row r="39" spans="1:56" x14ac:dyDescent="0.25">
      <c r="A39" s="32"/>
      <c r="B39" s="32"/>
      <c r="C39" s="32"/>
      <c r="D39" s="32"/>
      <c r="E39" s="32"/>
      <c r="F39" s="32"/>
      <c r="G39" s="32"/>
      <c r="H39" s="32"/>
      <c r="I39" s="32"/>
      <c r="J39" s="32"/>
      <c r="K39" s="32"/>
      <c r="L39" s="32"/>
      <c r="M39" s="32"/>
      <c r="N39" s="32"/>
      <c r="AI39" s="32"/>
      <c r="AJ39" s="32"/>
      <c r="AK39" s="32"/>
      <c r="AL39" s="32"/>
      <c r="AM39" s="32"/>
      <c r="AN39" s="32"/>
      <c r="AO39" s="32"/>
      <c r="AP39" s="32"/>
      <c r="AQ39" s="32"/>
      <c r="AR39" s="32"/>
      <c r="AS39" s="32"/>
      <c r="AT39" s="32"/>
      <c r="BB39" s="12" t="s">
        <v>9</v>
      </c>
      <c r="BC39" s="12" t="s">
        <v>8</v>
      </c>
      <c r="BD39" s="12" t="s">
        <v>7</v>
      </c>
    </row>
    <row r="40" spans="1:56" x14ac:dyDescent="0.25">
      <c r="A40" s="32"/>
      <c r="B40" s="32"/>
      <c r="C40" s="32"/>
      <c r="D40" s="32"/>
      <c r="E40" s="32"/>
      <c r="F40" s="32"/>
      <c r="G40" s="32"/>
      <c r="H40" s="32"/>
      <c r="I40" s="32"/>
      <c r="J40" s="32"/>
      <c r="K40" s="32"/>
      <c r="L40" s="32"/>
      <c r="M40" s="32"/>
      <c r="N40" s="32"/>
      <c r="AI40" s="32"/>
      <c r="AJ40" s="32"/>
      <c r="AK40" s="32"/>
      <c r="AL40" s="32"/>
      <c r="AM40" s="32"/>
      <c r="AN40" s="32"/>
      <c r="AO40" s="32"/>
      <c r="AP40" s="32"/>
      <c r="AQ40" s="32"/>
      <c r="AR40" s="32"/>
      <c r="AS40" s="32"/>
      <c r="AT40" s="32"/>
      <c r="BA40" s="65" t="s">
        <v>48</v>
      </c>
      <c r="BB40" s="57">
        <f>SUMIF('Categories &amp; Budgets'!$G$11:$G$40, 'Categories &amp; Budgets'!$R$4, 'Categories &amp; Budgets'!$I$11:$I$40)</f>
        <v>0</v>
      </c>
      <c r="BC40" s="58">
        <f>SUMIF('Categories &amp; Budgets'!$G$11:$G$40, 'Categories &amp; Budgets'!$R$3, 'Categories &amp; Budgets'!$I$11:$I$40)</f>
        <v>0</v>
      </c>
      <c r="BD40" s="59">
        <f>SUMIF('Categories &amp; Budgets'!$G$11:$G$40, 'Categories &amp; Budgets'!$R$2, 'Categories &amp; Budgets'!$I$11:$I$40)</f>
        <v>0</v>
      </c>
    </row>
    <row r="41" spans="1:56" x14ac:dyDescent="0.25">
      <c r="A41" s="32"/>
      <c r="B41" s="187" t="str">
        <f>'Intro &amp; Setup'!$Z$9</f>
        <v>£</v>
      </c>
      <c r="C41" s="187"/>
      <c r="D41" s="187"/>
      <c r="E41" s="187"/>
      <c r="F41" s="187"/>
      <c r="G41" s="32"/>
      <c r="H41" s="32"/>
      <c r="I41" s="32"/>
      <c r="J41" s="32"/>
      <c r="K41" s="32"/>
      <c r="L41" s="32"/>
      <c r="M41" s="32"/>
      <c r="N41" s="32"/>
      <c r="AI41" s="32"/>
      <c r="AJ41" s="32"/>
      <c r="AK41" s="32"/>
      <c r="AL41" s="32"/>
      <c r="AM41" s="32"/>
      <c r="AN41" s="32"/>
      <c r="AO41" s="32"/>
      <c r="AP41" s="32"/>
      <c r="AQ41" s="32"/>
      <c r="AR41" s="32"/>
      <c r="AS41" s="32"/>
      <c r="AT41" s="32"/>
      <c r="BA41" s="65" t="s">
        <v>5</v>
      </c>
      <c r="BB41" s="60">
        <f>SUMIF('Categories &amp; Budgets'!$G$11:$G$40, 'Categories &amp; Budgets'!$R$4, 'Categories &amp; Budgets'!$D$11:$D$40)</f>
        <v>0</v>
      </c>
      <c r="BC41" s="61">
        <f>SUMIF('Categories &amp; Budgets'!$G$11:$G$40, 'Categories &amp; Budgets'!$R$3, 'Categories &amp; Budgets'!$D$11:$D$40)</f>
        <v>0</v>
      </c>
      <c r="BD41" s="62">
        <f>SUMIF('Categories &amp; Budgets'!$G$11:$G$40, 'Categories &amp; Budgets'!$R$2, 'Categories &amp; Budgets'!$D$11:$D$40)</f>
        <v>0</v>
      </c>
    </row>
    <row r="42" spans="1:56" x14ac:dyDescent="0.25">
      <c r="A42" s="32"/>
      <c r="B42" s="187"/>
      <c r="C42" s="187"/>
      <c r="D42" s="187"/>
      <c r="E42" s="187"/>
      <c r="F42" s="187"/>
      <c r="G42" s="32"/>
      <c r="H42" s="32"/>
      <c r="I42" s="32"/>
      <c r="J42" s="32"/>
      <c r="K42" s="32"/>
      <c r="L42" s="32"/>
      <c r="M42" s="32"/>
      <c r="N42" s="32"/>
      <c r="AI42" s="32"/>
      <c r="AJ42" s="32"/>
      <c r="AK42" s="32"/>
      <c r="AL42" s="32"/>
      <c r="AM42" s="32"/>
      <c r="AN42" s="32"/>
      <c r="AO42" s="32"/>
      <c r="AP42" s="32"/>
      <c r="AQ42" s="32"/>
      <c r="AR42" s="32"/>
      <c r="AS42" s="32"/>
      <c r="AT42" s="32"/>
    </row>
    <row r="43" spans="1:56" x14ac:dyDescent="0.25">
      <c r="A43" s="32"/>
      <c r="B43" s="187"/>
      <c r="C43" s="187"/>
      <c r="D43" s="187"/>
      <c r="E43" s="187"/>
      <c r="F43" s="187"/>
      <c r="G43" s="32"/>
      <c r="H43" s="32"/>
      <c r="I43" s="32"/>
      <c r="J43" s="32"/>
      <c r="K43" s="32"/>
      <c r="L43" s="32"/>
      <c r="M43" s="32"/>
      <c r="N43" s="32"/>
      <c r="AI43" s="32"/>
      <c r="AJ43" s="32"/>
      <c r="AK43" s="32"/>
      <c r="AL43" s="32"/>
      <c r="AM43" s="32"/>
      <c r="AN43" s="32"/>
      <c r="AO43" s="32"/>
      <c r="AP43" s="32"/>
      <c r="AQ43" s="32"/>
      <c r="AR43" s="32"/>
      <c r="AS43" s="32"/>
      <c r="AT43" s="32"/>
    </row>
    <row r="44" spans="1:56" x14ac:dyDescent="0.25">
      <c r="A44" s="32"/>
      <c r="B44" s="32"/>
      <c r="C44" s="32"/>
      <c r="D44" s="32"/>
      <c r="E44" s="32"/>
      <c r="F44" s="32"/>
      <c r="G44" s="32"/>
      <c r="H44" s="32"/>
      <c r="I44" s="32"/>
      <c r="J44" s="32"/>
      <c r="K44" s="32"/>
      <c r="L44" s="32"/>
      <c r="M44" s="32"/>
      <c r="N44" s="32"/>
      <c r="AI44" s="32"/>
      <c r="AJ44" s="32"/>
      <c r="AK44" s="32"/>
      <c r="AL44" s="32"/>
      <c r="AM44" s="32"/>
      <c r="AN44" s="32"/>
      <c r="AO44" s="32"/>
      <c r="AP44" s="32"/>
      <c r="AQ44" s="32"/>
      <c r="AR44" s="32"/>
      <c r="AS44" s="32"/>
      <c r="AT44" s="32"/>
      <c r="BB44" s="12" t="s">
        <v>62</v>
      </c>
      <c r="BC44" s="12" t="s">
        <v>63</v>
      </c>
      <c r="BD44" s="12" t="s">
        <v>64</v>
      </c>
    </row>
    <row r="45" spans="1:56" x14ac:dyDescent="0.25">
      <c r="A45" s="32"/>
      <c r="B45" s="32"/>
      <c r="C45" s="32"/>
      <c r="D45" s="32"/>
      <c r="E45" s="32"/>
      <c r="F45" s="32"/>
      <c r="G45" s="32"/>
      <c r="H45" s="32"/>
      <c r="I45" s="32"/>
      <c r="J45" s="32"/>
      <c r="K45" s="32"/>
      <c r="L45" s="32"/>
      <c r="M45" s="32"/>
      <c r="N45" s="32"/>
      <c r="AI45" s="32"/>
      <c r="AJ45" s="32"/>
      <c r="AK45" s="32"/>
      <c r="AL45" s="32"/>
      <c r="AM45" s="32"/>
      <c r="AN45" s="32"/>
      <c r="AO45" s="32"/>
      <c r="AP45" s="32"/>
      <c r="AQ45" s="32"/>
      <c r="AR45" s="32"/>
      <c r="AS45" s="32"/>
      <c r="AT45" s="32"/>
      <c r="BA45" s="65" t="s">
        <v>65</v>
      </c>
      <c r="BB45" s="87">
        <f>IF($BD$51&gt;=0, $BD$49, $BD$48)</f>
        <v>0</v>
      </c>
      <c r="BC45" s="88">
        <f>IF($BD$51&gt;=0, 0, $BD$49-$BD$48)</f>
        <v>0</v>
      </c>
      <c r="BD45" s="89">
        <f>IF($BD$51&gt;=0, $BD$51, 0)</f>
        <v>0</v>
      </c>
    </row>
    <row r="46" spans="1:56" x14ac:dyDescent="0.25">
      <c r="A46" s="32"/>
      <c r="B46" s="32"/>
      <c r="C46" s="32"/>
      <c r="D46" s="32"/>
      <c r="E46" s="32"/>
      <c r="F46" s="32"/>
      <c r="G46" s="32"/>
      <c r="H46" s="32"/>
      <c r="I46" s="32"/>
      <c r="J46" s="32"/>
      <c r="K46" s="32"/>
      <c r="L46" s="32"/>
      <c r="M46" s="32"/>
      <c r="N46" s="32"/>
      <c r="AI46" s="32"/>
      <c r="AJ46" s="32"/>
      <c r="AK46" s="32"/>
      <c r="AL46" s="32"/>
      <c r="AM46" s="32"/>
      <c r="AN46" s="32"/>
      <c r="AO46" s="32"/>
      <c r="AP46" s="32"/>
      <c r="AQ46" s="32"/>
      <c r="AR46" s="32"/>
      <c r="AS46" s="32"/>
      <c r="AT46" s="32"/>
    </row>
    <row r="47" spans="1:56" x14ac:dyDescent="0.25">
      <c r="A47" s="32"/>
      <c r="B47" s="172" t="s">
        <v>61</v>
      </c>
      <c r="C47" s="173"/>
      <c r="D47" s="173"/>
      <c r="E47" s="173"/>
      <c r="F47" s="173"/>
      <c r="G47" s="173"/>
      <c r="H47" s="173"/>
      <c r="I47" s="173"/>
      <c r="J47" s="173"/>
      <c r="K47" s="173"/>
      <c r="L47" s="173"/>
      <c r="M47" s="173"/>
      <c r="N47" s="174"/>
      <c r="T47" s="172" t="s">
        <v>96</v>
      </c>
      <c r="U47" s="173"/>
      <c r="V47" s="173"/>
      <c r="W47" s="173"/>
      <c r="X47" s="173"/>
      <c r="Y47" s="173"/>
      <c r="Z47" s="173"/>
      <c r="AA47" s="173"/>
      <c r="AB47" s="173"/>
      <c r="AC47" s="173"/>
      <c r="AD47" s="173"/>
      <c r="AE47" s="173"/>
      <c r="AF47" s="173"/>
      <c r="AG47" s="173"/>
      <c r="AH47" s="173"/>
      <c r="AI47" s="173"/>
      <c r="AJ47" s="173"/>
      <c r="AK47" s="173"/>
      <c r="AL47" s="173"/>
      <c r="AM47" s="173"/>
      <c r="AN47" s="173"/>
      <c r="AO47" s="173"/>
      <c r="AP47" s="173"/>
      <c r="AQ47" s="173"/>
      <c r="AR47" s="173"/>
      <c r="AS47" s="174"/>
      <c r="AT47" s="32"/>
      <c r="BB47" s="12" t="s">
        <v>50</v>
      </c>
    </row>
    <row r="48" spans="1:56" x14ac:dyDescent="0.25">
      <c r="A48" s="32"/>
      <c r="B48" s="32"/>
      <c r="C48" s="32"/>
      <c r="D48" s="32"/>
      <c r="E48" s="32"/>
      <c r="F48" s="32"/>
      <c r="G48" s="32"/>
      <c r="H48" s="32"/>
      <c r="I48" s="32"/>
      <c r="J48" s="32"/>
      <c r="K48" s="32"/>
      <c r="L48" s="32"/>
      <c r="M48" s="32"/>
      <c r="N48" s="32"/>
      <c r="AI48" s="32"/>
      <c r="AJ48" s="32"/>
      <c r="AK48" s="32"/>
      <c r="AL48" s="32"/>
      <c r="AM48" s="32"/>
      <c r="AN48" s="32"/>
      <c r="AO48" s="32"/>
      <c r="AP48" s="32"/>
      <c r="AQ48" s="32"/>
      <c r="AR48" s="32"/>
      <c r="AS48" s="32"/>
      <c r="AT48" s="32"/>
      <c r="AZ48" s="6">
        <v>1</v>
      </c>
      <c r="BA48" s="71" t="str">
        <f>IFERROR(INDEX(Suppliers!$B$11:$B$230, MATCH($AZ48,Suppliers!$N$11:$N$230, 0)), "No Data")</f>
        <v>No Data</v>
      </c>
      <c r="BB48" s="26">
        <f>SUMIF(Suppliers!$B$11:$B$230, $BA48, Suppliers!$E$11:$E$230)</f>
        <v>0</v>
      </c>
      <c r="BC48" s="65" t="s">
        <v>5</v>
      </c>
      <c r="BD48" s="77">
        <f>'Categories &amp; Budgets'!$D$7</f>
        <v>0</v>
      </c>
    </row>
    <row r="49" spans="1:56" x14ac:dyDescent="0.25">
      <c r="A49" s="32"/>
      <c r="B49" s="32"/>
      <c r="C49" s="32"/>
      <c r="D49" s="32"/>
      <c r="E49" s="32"/>
      <c r="F49" s="32"/>
      <c r="G49" s="32"/>
      <c r="H49" s="252" t="s">
        <v>50</v>
      </c>
      <c r="I49" s="252"/>
      <c r="J49" s="252"/>
      <c r="K49" s="252"/>
      <c r="L49" s="252" t="s">
        <v>93</v>
      </c>
      <c r="M49" s="252"/>
      <c r="N49" s="252"/>
      <c r="T49" s="253"/>
      <c r="U49" s="253"/>
      <c r="V49" s="253"/>
      <c r="W49" s="253"/>
      <c r="X49" s="253"/>
      <c r="Y49" s="253"/>
      <c r="Z49" s="253"/>
      <c r="AA49" s="253"/>
      <c r="AB49" s="253"/>
      <c r="AC49" s="253"/>
      <c r="AD49" s="194" t="s">
        <v>5</v>
      </c>
      <c r="AE49" s="194"/>
      <c r="AF49" s="194"/>
      <c r="AG49" s="194"/>
      <c r="AH49" s="194"/>
      <c r="AI49" s="194" t="s">
        <v>50</v>
      </c>
      <c r="AJ49" s="194"/>
      <c r="AK49" s="194"/>
      <c r="AL49" s="194"/>
      <c r="AM49" s="194"/>
      <c r="AN49" s="194" t="s">
        <v>94</v>
      </c>
      <c r="AO49" s="194"/>
      <c r="AP49" s="194"/>
      <c r="AQ49" s="194" t="s">
        <v>9</v>
      </c>
      <c r="AR49" s="194"/>
      <c r="AS49" s="194"/>
      <c r="AT49" s="32"/>
      <c r="AZ49" s="7">
        <v>2</v>
      </c>
      <c r="BA49" s="72" t="str">
        <f>IFERROR(INDEX(Suppliers!$B$11:$B$230, MATCH($AZ49,Suppliers!$N$11:$N$230, 0)), "")</f>
        <v/>
      </c>
      <c r="BB49" s="27">
        <f>SUMIF(Suppliers!$B$11:$B$230, $BA49, Suppliers!$E$11:$E$230)</f>
        <v>0</v>
      </c>
      <c r="BC49" s="65" t="s">
        <v>25</v>
      </c>
      <c r="BD49" s="77">
        <f>Expenses!$G$7</f>
        <v>0</v>
      </c>
    </row>
    <row r="50" spans="1:56" x14ac:dyDescent="0.25">
      <c r="A50" s="32"/>
      <c r="B50" s="238" t="str">
        <f t="shared" ref="B50:B61" si="0">$BA48</f>
        <v>No Data</v>
      </c>
      <c r="C50" s="238"/>
      <c r="D50" s="238"/>
      <c r="E50" s="238"/>
      <c r="F50" s="238"/>
      <c r="G50" s="238"/>
      <c r="H50" s="214">
        <f t="shared" ref="H50:H61" si="1">IF($B50="", "", $BB48)</f>
        <v>0</v>
      </c>
      <c r="I50" s="215"/>
      <c r="J50" s="215"/>
      <c r="K50" s="216"/>
      <c r="L50" s="227" t="str">
        <f t="shared" ref="L50:L61" si="2">IF($H50="", "", IFERROR(ROUND($H50/SUM($BB$48:$BB$59), 2), ""))</f>
        <v/>
      </c>
      <c r="M50" s="228"/>
      <c r="N50" s="229"/>
      <c r="T50" s="201" t="str">
        <f>IFERROR(INDEX('Categories &amp; Budgets'!$B$11:$B$40, MATCH($AX50, 'Categories &amp; Budgets'!$AD$11:$AD$40, 0)), "")</f>
        <v/>
      </c>
      <c r="U50" s="201"/>
      <c r="V50" s="201"/>
      <c r="W50" s="201"/>
      <c r="X50" s="201"/>
      <c r="Y50" s="201"/>
      <c r="Z50" s="201"/>
      <c r="AA50" s="201"/>
      <c r="AB50" s="201"/>
      <c r="AC50" s="201"/>
      <c r="AD50" s="218" t="str">
        <f>IFERROR(INDEX('Categories &amp; Budgets'!$D$11:$D$40, MATCH($AX50, 'Categories &amp; Budgets'!$AD$11:$AD$40, 0)), "")</f>
        <v/>
      </c>
      <c r="AE50" s="219"/>
      <c r="AF50" s="219"/>
      <c r="AG50" s="219"/>
      <c r="AH50" s="220"/>
      <c r="AI50" s="211" t="str">
        <f>IFERROR(INDEX('Categories &amp; Budgets'!$I$11:$I$40, MATCH($AX50, 'Categories &amp; Budgets'!$AD$11:$AD$40, 0)), "")</f>
        <v/>
      </c>
      <c r="AJ50" s="212"/>
      <c r="AK50" s="212"/>
      <c r="AL50" s="212"/>
      <c r="AM50" s="213"/>
      <c r="AN50" s="221" t="str">
        <f>IF(OR($AD50="", $AI50=""), "", IFERROR(ROUND($AI50/$AD50, 2), ""))</f>
        <v/>
      </c>
      <c r="AO50" s="222"/>
      <c r="AP50" s="223"/>
      <c r="AQ50" s="121" t="str">
        <f>IF($T50="", "", IF(IFERROR(INDEX('Categories &amp; Budgets'!$E$11:$E$40, MATCH($AX50, 'Categories &amp; Budgets'!$AD$11:$AD$40, 0)), "")="", 'Categories &amp; Budgets'!$R$8, IFERROR(INDEX('Categories &amp; Budgets'!$E$11:$E$40, MATCH($AX50, 'Categories &amp; Budgets'!$AD$11:$AD$40, 0)), "")))</f>
        <v/>
      </c>
      <c r="AR50" s="122"/>
      <c r="AS50" s="123"/>
      <c r="AT50" s="32"/>
      <c r="AX50" s="6">
        <v>1</v>
      </c>
      <c r="AZ50" s="7">
        <v>3</v>
      </c>
      <c r="BA50" s="72" t="str">
        <f>IFERROR(INDEX(Suppliers!$B$11:$B$230, MATCH($AZ50,Suppliers!$N$11:$N$230, 0)), "")</f>
        <v/>
      </c>
      <c r="BB50" s="27">
        <f>SUMIF(Suppliers!$B$11:$B$230, $BA50, Suppliers!$E$11:$E$230)</f>
        <v>0</v>
      </c>
    </row>
    <row r="51" spans="1:56" x14ac:dyDescent="0.25">
      <c r="A51" s="32"/>
      <c r="B51" s="239" t="str">
        <f t="shared" si="0"/>
        <v/>
      </c>
      <c r="C51" s="239"/>
      <c r="D51" s="239"/>
      <c r="E51" s="239"/>
      <c r="F51" s="239"/>
      <c r="G51" s="239"/>
      <c r="H51" s="233" t="str">
        <f t="shared" si="1"/>
        <v/>
      </c>
      <c r="I51" s="234"/>
      <c r="J51" s="234"/>
      <c r="K51" s="235"/>
      <c r="L51" s="224" t="str">
        <f t="shared" si="2"/>
        <v/>
      </c>
      <c r="M51" s="225"/>
      <c r="N51" s="226"/>
      <c r="T51" s="201" t="str">
        <f>IFERROR(INDEX('Categories &amp; Budgets'!$B$11:$B$40, MATCH($AX51, 'Categories &amp; Budgets'!$AD$11:$AD$40, 0)), "")</f>
        <v/>
      </c>
      <c r="U51" s="201"/>
      <c r="V51" s="201"/>
      <c r="W51" s="201"/>
      <c r="X51" s="201"/>
      <c r="Y51" s="201"/>
      <c r="Z51" s="201"/>
      <c r="AA51" s="201"/>
      <c r="AB51" s="201"/>
      <c r="AC51" s="201"/>
      <c r="AD51" s="202" t="str">
        <f>IFERROR(INDEX('Categories &amp; Budgets'!$D$11:$D$40, MATCH($AX51, 'Categories &amp; Budgets'!$AD$11:$AD$40, 0)), "")</f>
        <v/>
      </c>
      <c r="AE51" s="203"/>
      <c r="AF51" s="203"/>
      <c r="AG51" s="203"/>
      <c r="AH51" s="204"/>
      <c r="AI51" s="195" t="str">
        <f>IFERROR(INDEX('Categories &amp; Budgets'!$I$11:$I$40, MATCH($AX51, 'Categories &amp; Budgets'!$AD$11:$AD$40, 0)), "")</f>
        <v/>
      </c>
      <c r="AJ51" s="196"/>
      <c r="AK51" s="196"/>
      <c r="AL51" s="196"/>
      <c r="AM51" s="197"/>
      <c r="AN51" s="188" t="str">
        <f t="shared" ref="AN51:AN65" si="3">IF(OR($AD51="", $AI51=""), "", IFERROR(ROUND($AI51/$AD51, 2), ""))</f>
        <v/>
      </c>
      <c r="AO51" s="189"/>
      <c r="AP51" s="190"/>
      <c r="AQ51" s="124" t="str">
        <f>IF($T51="", "", IF(IFERROR(INDEX('Categories &amp; Budgets'!$E$11:$E$40, MATCH($AX51, 'Categories &amp; Budgets'!$AD$11:$AD$40, 0)), "")="", 'Categories &amp; Budgets'!$R$8, IFERROR(INDEX('Categories &amp; Budgets'!$E$11:$E$40, MATCH($AX51, 'Categories &amp; Budgets'!$AD$11:$AD$40, 0)), "")))</f>
        <v/>
      </c>
      <c r="AR51" s="125"/>
      <c r="AS51" s="126"/>
      <c r="AT51" s="32"/>
      <c r="AX51" s="7">
        <v>2</v>
      </c>
      <c r="AZ51" s="7">
        <v>4</v>
      </c>
      <c r="BA51" s="72" t="str">
        <f>IFERROR(INDEX(Suppliers!$B$11:$B$230, MATCH($AZ51,Suppliers!$N$11:$N$230, 0)), "")</f>
        <v/>
      </c>
      <c r="BB51" s="27">
        <f>SUMIF(Suppliers!$B$11:$B$230, $BA51, Suppliers!$E$11:$E$230)</f>
        <v>0</v>
      </c>
      <c r="BC51" s="65" t="s">
        <v>66</v>
      </c>
      <c r="BD51" s="77">
        <f>BD48-BD49</f>
        <v>0</v>
      </c>
    </row>
    <row r="52" spans="1:56" x14ac:dyDescent="0.25">
      <c r="A52" s="32"/>
      <c r="B52" s="240" t="str">
        <f t="shared" si="0"/>
        <v/>
      </c>
      <c r="C52" s="240"/>
      <c r="D52" s="240"/>
      <c r="E52" s="240"/>
      <c r="F52" s="240"/>
      <c r="G52" s="240"/>
      <c r="H52" s="233" t="str">
        <f t="shared" si="1"/>
        <v/>
      </c>
      <c r="I52" s="234"/>
      <c r="J52" s="234"/>
      <c r="K52" s="235"/>
      <c r="L52" s="224" t="str">
        <f t="shared" si="2"/>
        <v/>
      </c>
      <c r="M52" s="225"/>
      <c r="N52" s="226"/>
      <c r="T52" s="201" t="str">
        <f>IFERROR(INDEX('Categories &amp; Budgets'!$B$11:$B$40, MATCH($AX52, 'Categories &amp; Budgets'!$AD$11:$AD$40, 0)), "")</f>
        <v/>
      </c>
      <c r="U52" s="201"/>
      <c r="V52" s="201"/>
      <c r="W52" s="201"/>
      <c r="X52" s="201"/>
      <c r="Y52" s="201"/>
      <c r="Z52" s="201"/>
      <c r="AA52" s="201"/>
      <c r="AB52" s="201"/>
      <c r="AC52" s="201"/>
      <c r="AD52" s="202" t="str">
        <f>IFERROR(INDEX('Categories &amp; Budgets'!$D$11:$D$40, MATCH($AX52, 'Categories &amp; Budgets'!$AD$11:$AD$40, 0)), "")</f>
        <v/>
      </c>
      <c r="AE52" s="203"/>
      <c r="AF52" s="203"/>
      <c r="AG52" s="203"/>
      <c r="AH52" s="204"/>
      <c r="AI52" s="195" t="str">
        <f>IFERROR(INDEX('Categories &amp; Budgets'!$I$11:$I$40, MATCH($AX52, 'Categories &amp; Budgets'!$AD$11:$AD$40, 0)), "")</f>
        <v/>
      </c>
      <c r="AJ52" s="196"/>
      <c r="AK52" s="196"/>
      <c r="AL52" s="196"/>
      <c r="AM52" s="197"/>
      <c r="AN52" s="188" t="str">
        <f t="shared" si="3"/>
        <v/>
      </c>
      <c r="AO52" s="189"/>
      <c r="AP52" s="190"/>
      <c r="AQ52" s="124" t="str">
        <f>IF($T52="", "", IF(IFERROR(INDEX('Categories &amp; Budgets'!$E$11:$E$40, MATCH($AX52, 'Categories &amp; Budgets'!$AD$11:$AD$40, 0)), "")="", 'Categories &amp; Budgets'!$R$8, IFERROR(INDEX('Categories &amp; Budgets'!$E$11:$E$40, MATCH($AX52, 'Categories &amp; Budgets'!$AD$11:$AD$40, 0)), "")))</f>
        <v/>
      </c>
      <c r="AR52" s="125"/>
      <c r="AS52" s="126"/>
      <c r="AT52" s="32"/>
      <c r="AX52" s="7">
        <v>3</v>
      </c>
      <c r="AZ52" s="7">
        <v>5</v>
      </c>
      <c r="BA52" s="72" t="str">
        <f>IFERROR(INDEX(Suppliers!$B$11:$B$230, MATCH($AZ52,Suppliers!$N$11:$N$230, 0)), "")</f>
        <v/>
      </c>
      <c r="BB52" s="27">
        <f>SUMIF(Suppliers!$B$11:$B$230, $BA52, Suppliers!$E$11:$E$230)</f>
        <v>0</v>
      </c>
    </row>
    <row r="53" spans="1:56" x14ac:dyDescent="0.25">
      <c r="A53" s="32"/>
      <c r="B53" s="241" t="str">
        <f t="shared" si="0"/>
        <v/>
      </c>
      <c r="C53" s="241"/>
      <c r="D53" s="241"/>
      <c r="E53" s="241"/>
      <c r="F53" s="241"/>
      <c r="G53" s="241"/>
      <c r="H53" s="233" t="str">
        <f t="shared" si="1"/>
        <v/>
      </c>
      <c r="I53" s="234"/>
      <c r="J53" s="234"/>
      <c r="K53" s="235"/>
      <c r="L53" s="224" t="str">
        <f t="shared" si="2"/>
        <v/>
      </c>
      <c r="M53" s="225"/>
      <c r="N53" s="226"/>
      <c r="T53" s="201" t="str">
        <f>IFERROR(INDEX('Categories &amp; Budgets'!$B$11:$B$40, MATCH($AX53, 'Categories &amp; Budgets'!$AD$11:$AD$40, 0)), "")</f>
        <v/>
      </c>
      <c r="U53" s="201"/>
      <c r="V53" s="201"/>
      <c r="W53" s="201"/>
      <c r="X53" s="201"/>
      <c r="Y53" s="201"/>
      <c r="Z53" s="201"/>
      <c r="AA53" s="201"/>
      <c r="AB53" s="201"/>
      <c r="AC53" s="201"/>
      <c r="AD53" s="202" t="str">
        <f>IFERROR(INDEX('Categories &amp; Budgets'!$D$11:$D$40, MATCH($AX53, 'Categories &amp; Budgets'!$AD$11:$AD$40, 0)), "")</f>
        <v/>
      </c>
      <c r="AE53" s="203"/>
      <c r="AF53" s="203"/>
      <c r="AG53" s="203"/>
      <c r="AH53" s="204"/>
      <c r="AI53" s="195" t="str">
        <f>IFERROR(INDEX('Categories &amp; Budgets'!$I$11:$I$40, MATCH($AX53, 'Categories &amp; Budgets'!$AD$11:$AD$40, 0)), "")</f>
        <v/>
      </c>
      <c r="AJ53" s="196"/>
      <c r="AK53" s="196"/>
      <c r="AL53" s="196"/>
      <c r="AM53" s="197"/>
      <c r="AN53" s="188" t="str">
        <f t="shared" si="3"/>
        <v/>
      </c>
      <c r="AO53" s="189"/>
      <c r="AP53" s="190"/>
      <c r="AQ53" s="124" t="str">
        <f>IF($T53="", "", IF(IFERROR(INDEX('Categories &amp; Budgets'!$E$11:$E$40, MATCH($AX53, 'Categories &amp; Budgets'!$AD$11:$AD$40, 0)), "")="", 'Categories &amp; Budgets'!$R$8, IFERROR(INDEX('Categories &amp; Budgets'!$E$11:$E$40, MATCH($AX53, 'Categories &amp; Budgets'!$AD$11:$AD$40, 0)), "")))</f>
        <v/>
      </c>
      <c r="AR53" s="125"/>
      <c r="AS53" s="126"/>
      <c r="AT53" s="32"/>
      <c r="AX53" s="7">
        <v>4</v>
      </c>
      <c r="AZ53" s="7">
        <v>6</v>
      </c>
      <c r="BA53" s="72" t="str">
        <f>IFERROR(INDEX(Suppliers!$B$11:$B$230, MATCH($AZ53,Suppliers!$N$11:$N$230, 0)), "")</f>
        <v/>
      </c>
      <c r="BB53" s="27">
        <f>SUMIF(Suppliers!$B$11:$B$230, $BA53, Suppliers!$E$11:$E$230)</f>
        <v>0</v>
      </c>
    </row>
    <row r="54" spans="1:56" x14ac:dyDescent="0.25">
      <c r="A54" s="32"/>
      <c r="B54" s="242" t="str">
        <f t="shared" si="0"/>
        <v/>
      </c>
      <c r="C54" s="242"/>
      <c r="D54" s="242"/>
      <c r="E54" s="242"/>
      <c r="F54" s="242"/>
      <c r="G54" s="242"/>
      <c r="H54" s="233" t="str">
        <f t="shared" si="1"/>
        <v/>
      </c>
      <c r="I54" s="234"/>
      <c r="J54" s="234"/>
      <c r="K54" s="235"/>
      <c r="L54" s="224" t="str">
        <f t="shared" si="2"/>
        <v/>
      </c>
      <c r="M54" s="225"/>
      <c r="N54" s="226"/>
      <c r="T54" s="201" t="str">
        <f>IFERROR(INDEX('Categories &amp; Budgets'!$B$11:$B$40, MATCH($AX54, 'Categories &amp; Budgets'!$AD$11:$AD$40, 0)), "")</f>
        <v/>
      </c>
      <c r="U54" s="201"/>
      <c r="V54" s="201"/>
      <c r="W54" s="201"/>
      <c r="X54" s="201"/>
      <c r="Y54" s="201"/>
      <c r="Z54" s="201"/>
      <c r="AA54" s="201"/>
      <c r="AB54" s="201"/>
      <c r="AC54" s="201"/>
      <c r="AD54" s="202" t="str">
        <f>IFERROR(INDEX('Categories &amp; Budgets'!$D$11:$D$40, MATCH($AX54, 'Categories &amp; Budgets'!$AD$11:$AD$40, 0)), "")</f>
        <v/>
      </c>
      <c r="AE54" s="203"/>
      <c r="AF54" s="203"/>
      <c r="AG54" s="203"/>
      <c r="AH54" s="204"/>
      <c r="AI54" s="195" t="str">
        <f>IFERROR(INDEX('Categories &amp; Budgets'!$I$11:$I$40, MATCH($AX54, 'Categories &amp; Budgets'!$AD$11:$AD$40, 0)), "")</f>
        <v/>
      </c>
      <c r="AJ54" s="196"/>
      <c r="AK54" s="196"/>
      <c r="AL54" s="196"/>
      <c r="AM54" s="197"/>
      <c r="AN54" s="188" t="str">
        <f t="shared" si="3"/>
        <v/>
      </c>
      <c r="AO54" s="189"/>
      <c r="AP54" s="190"/>
      <c r="AQ54" s="124" t="str">
        <f>IF($T54="", "", IF(IFERROR(INDEX('Categories &amp; Budgets'!$E$11:$E$40, MATCH($AX54, 'Categories &amp; Budgets'!$AD$11:$AD$40, 0)), "")="", 'Categories &amp; Budgets'!$R$8, IFERROR(INDEX('Categories &amp; Budgets'!$E$11:$E$40, MATCH($AX54, 'Categories &amp; Budgets'!$AD$11:$AD$40, 0)), "")))</f>
        <v/>
      </c>
      <c r="AR54" s="125"/>
      <c r="AS54" s="126"/>
      <c r="AT54" s="32"/>
      <c r="AX54" s="7">
        <v>5</v>
      </c>
      <c r="AZ54" s="7">
        <v>7</v>
      </c>
      <c r="BA54" s="72" t="str">
        <f>IFERROR(INDEX(Suppliers!$B$11:$B$230, MATCH($AZ54,Suppliers!$N$11:$N$230, 0)), "")</f>
        <v/>
      </c>
      <c r="BB54" s="27">
        <f>SUMIF(Suppliers!$B$11:$B$230, $BA54, Suppliers!$E$11:$E$230)</f>
        <v>0</v>
      </c>
    </row>
    <row r="55" spans="1:56" x14ac:dyDescent="0.25">
      <c r="A55" s="32"/>
      <c r="B55" s="243" t="str">
        <f t="shared" si="0"/>
        <v/>
      </c>
      <c r="C55" s="243"/>
      <c r="D55" s="243"/>
      <c r="E55" s="243"/>
      <c r="F55" s="243"/>
      <c r="G55" s="243"/>
      <c r="H55" s="233" t="str">
        <f t="shared" si="1"/>
        <v/>
      </c>
      <c r="I55" s="234"/>
      <c r="J55" s="234"/>
      <c r="K55" s="235"/>
      <c r="L55" s="224" t="str">
        <f t="shared" si="2"/>
        <v/>
      </c>
      <c r="M55" s="225"/>
      <c r="N55" s="226"/>
      <c r="T55" s="201" t="str">
        <f>IFERROR(INDEX('Categories &amp; Budgets'!$B$11:$B$40, MATCH($AX55, 'Categories &amp; Budgets'!$AD$11:$AD$40, 0)), "")</f>
        <v/>
      </c>
      <c r="U55" s="201"/>
      <c r="V55" s="201"/>
      <c r="W55" s="201"/>
      <c r="X55" s="201"/>
      <c r="Y55" s="201"/>
      <c r="Z55" s="201"/>
      <c r="AA55" s="201"/>
      <c r="AB55" s="201"/>
      <c r="AC55" s="201"/>
      <c r="AD55" s="202" t="str">
        <f>IFERROR(INDEX('Categories &amp; Budgets'!$D$11:$D$40, MATCH($AX55, 'Categories &amp; Budgets'!$AD$11:$AD$40, 0)), "")</f>
        <v/>
      </c>
      <c r="AE55" s="203"/>
      <c r="AF55" s="203"/>
      <c r="AG55" s="203"/>
      <c r="AH55" s="204"/>
      <c r="AI55" s="195" t="str">
        <f>IFERROR(INDEX('Categories &amp; Budgets'!$I$11:$I$40, MATCH($AX55, 'Categories &amp; Budgets'!$AD$11:$AD$40, 0)), "")</f>
        <v/>
      </c>
      <c r="AJ55" s="196"/>
      <c r="AK55" s="196"/>
      <c r="AL55" s="196"/>
      <c r="AM55" s="197"/>
      <c r="AN55" s="188" t="str">
        <f t="shared" si="3"/>
        <v/>
      </c>
      <c r="AO55" s="189"/>
      <c r="AP55" s="190"/>
      <c r="AQ55" s="124" t="str">
        <f>IF($T55="", "", IF(IFERROR(INDEX('Categories &amp; Budgets'!$E$11:$E$40, MATCH($AX55, 'Categories &amp; Budgets'!$AD$11:$AD$40, 0)), "")="", 'Categories &amp; Budgets'!$R$8, IFERROR(INDEX('Categories &amp; Budgets'!$E$11:$E$40, MATCH($AX55, 'Categories &amp; Budgets'!$AD$11:$AD$40, 0)), "")))</f>
        <v/>
      </c>
      <c r="AR55" s="125"/>
      <c r="AS55" s="126"/>
      <c r="AT55" s="32"/>
      <c r="AX55" s="7">
        <v>6</v>
      </c>
      <c r="AZ55" s="7">
        <v>8</v>
      </c>
      <c r="BA55" s="72" t="str">
        <f>IFERROR(INDEX(Suppliers!$B$11:$B$230, MATCH($AZ55,Suppliers!$N$11:$N$230, 0)), "")</f>
        <v/>
      </c>
      <c r="BB55" s="27">
        <f>SUMIF(Suppliers!$B$11:$B$230, $BA55, Suppliers!$E$11:$E$230)</f>
        <v>0</v>
      </c>
    </row>
    <row r="56" spans="1:56" x14ac:dyDescent="0.25">
      <c r="A56" s="32"/>
      <c r="B56" s="244" t="str">
        <f t="shared" si="0"/>
        <v/>
      </c>
      <c r="C56" s="244"/>
      <c r="D56" s="244"/>
      <c r="E56" s="244"/>
      <c r="F56" s="244"/>
      <c r="G56" s="244"/>
      <c r="H56" s="233" t="str">
        <f t="shared" si="1"/>
        <v/>
      </c>
      <c r="I56" s="234"/>
      <c r="J56" s="234"/>
      <c r="K56" s="235"/>
      <c r="L56" s="224" t="str">
        <f t="shared" si="2"/>
        <v/>
      </c>
      <c r="M56" s="225"/>
      <c r="N56" s="226"/>
      <c r="T56" s="201" t="str">
        <f>IFERROR(INDEX('Categories &amp; Budgets'!$B$11:$B$40, MATCH($AX56, 'Categories &amp; Budgets'!$AD$11:$AD$40, 0)), "")</f>
        <v/>
      </c>
      <c r="U56" s="201"/>
      <c r="V56" s="201"/>
      <c r="W56" s="201"/>
      <c r="X56" s="201"/>
      <c r="Y56" s="201"/>
      <c r="Z56" s="201"/>
      <c r="AA56" s="201"/>
      <c r="AB56" s="201"/>
      <c r="AC56" s="201"/>
      <c r="AD56" s="202" t="str">
        <f>IFERROR(INDEX('Categories &amp; Budgets'!$D$11:$D$40, MATCH($AX56, 'Categories &amp; Budgets'!$AD$11:$AD$40, 0)), "")</f>
        <v/>
      </c>
      <c r="AE56" s="203"/>
      <c r="AF56" s="203"/>
      <c r="AG56" s="203"/>
      <c r="AH56" s="204"/>
      <c r="AI56" s="195" t="str">
        <f>IFERROR(INDEX('Categories &amp; Budgets'!$I$11:$I$40, MATCH($AX56, 'Categories &amp; Budgets'!$AD$11:$AD$40, 0)), "")</f>
        <v/>
      </c>
      <c r="AJ56" s="196"/>
      <c r="AK56" s="196"/>
      <c r="AL56" s="196"/>
      <c r="AM56" s="197"/>
      <c r="AN56" s="188" t="str">
        <f t="shared" si="3"/>
        <v/>
      </c>
      <c r="AO56" s="189"/>
      <c r="AP56" s="190"/>
      <c r="AQ56" s="124" t="str">
        <f>IF($T56="", "", IF(IFERROR(INDEX('Categories &amp; Budgets'!$E$11:$E$40, MATCH($AX56, 'Categories &amp; Budgets'!$AD$11:$AD$40, 0)), "")="", 'Categories &amp; Budgets'!$R$8, IFERROR(INDEX('Categories &amp; Budgets'!$E$11:$E$40, MATCH($AX56, 'Categories &amp; Budgets'!$AD$11:$AD$40, 0)), "")))</f>
        <v/>
      </c>
      <c r="AR56" s="125"/>
      <c r="AS56" s="126"/>
      <c r="AT56" s="32"/>
      <c r="AX56" s="7">
        <v>7</v>
      </c>
      <c r="AZ56" s="7">
        <v>9</v>
      </c>
      <c r="BA56" s="72" t="str">
        <f>IFERROR(INDEX(Suppliers!$B$11:$B$230, MATCH($AZ56,Suppliers!$N$11:$N$230, 0)), "")</f>
        <v/>
      </c>
      <c r="BB56" s="27">
        <f>SUMIF(Suppliers!$B$11:$B$230, $BA56, Suppliers!$E$11:$E$230)</f>
        <v>0</v>
      </c>
    </row>
    <row r="57" spans="1:56" x14ac:dyDescent="0.25">
      <c r="A57" s="32"/>
      <c r="B57" s="245" t="str">
        <f t="shared" si="0"/>
        <v/>
      </c>
      <c r="C57" s="245"/>
      <c r="D57" s="245"/>
      <c r="E57" s="245"/>
      <c r="F57" s="245"/>
      <c r="G57" s="245"/>
      <c r="H57" s="233" t="str">
        <f t="shared" si="1"/>
        <v/>
      </c>
      <c r="I57" s="234"/>
      <c r="J57" s="234"/>
      <c r="K57" s="235"/>
      <c r="L57" s="224" t="str">
        <f t="shared" si="2"/>
        <v/>
      </c>
      <c r="M57" s="225"/>
      <c r="N57" s="226"/>
      <c r="T57" s="201" t="str">
        <f>IFERROR(INDEX('Categories &amp; Budgets'!$B$11:$B$40, MATCH($AX57, 'Categories &amp; Budgets'!$AD$11:$AD$40, 0)), "")</f>
        <v/>
      </c>
      <c r="U57" s="201"/>
      <c r="V57" s="201"/>
      <c r="W57" s="201"/>
      <c r="X57" s="201"/>
      <c r="Y57" s="201"/>
      <c r="Z57" s="201"/>
      <c r="AA57" s="201"/>
      <c r="AB57" s="201"/>
      <c r="AC57" s="201"/>
      <c r="AD57" s="202" t="str">
        <f>IFERROR(INDEX('Categories &amp; Budgets'!$D$11:$D$40, MATCH($AX57, 'Categories &amp; Budgets'!$AD$11:$AD$40, 0)), "")</f>
        <v/>
      </c>
      <c r="AE57" s="203"/>
      <c r="AF57" s="203"/>
      <c r="AG57" s="203"/>
      <c r="AH57" s="204"/>
      <c r="AI57" s="195" t="str">
        <f>IFERROR(INDEX('Categories &amp; Budgets'!$I$11:$I$40, MATCH($AX57, 'Categories &amp; Budgets'!$AD$11:$AD$40, 0)), "")</f>
        <v/>
      </c>
      <c r="AJ57" s="196"/>
      <c r="AK57" s="196"/>
      <c r="AL57" s="196"/>
      <c r="AM57" s="197"/>
      <c r="AN57" s="188" t="str">
        <f t="shared" si="3"/>
        <v/>
      </c>
      <c r="AO57" s="189"/>
      <c r="AP57" s="190"/>
      <c r="AQ57" s="124" t="str">
        <f>IF($T57="", "", IF(IFERROR(INDEX('Categories &amp; Budgets'!$E$11:$E$40, MATCH($AX57, 'Categories &amp; Budgets'!$AD$11:$AD$40, 0)), "")="", 'Categories &amp; Budgets'!$R$8, IFERROR(INDEX('Categories &amp; Budgets'!$E$11:$E$40, MATCH($AX57, 'Categories &amp; Budgets'!$AD$11:$AD$40, 0)), "")))</f>
        <v/>
      </c>
      <c r="AR57" s="125"/>
      <c r="AS57" s="126"/>
      <c r="AT57" s="32"/>
      <c r="AX57" s="7">
        <v>8</v>
      </c>
      <c r="AZ57" s="8">
        <v>10</v>
      </c>
      <c r="BA57" s="73" t="str">
        <f>IFERROR(INDEX(Suppliers!$B$11:$B$230, MATCH($AZ57,Suppliers!$N$11:$N$230, 0)), "")</f>
        <v/>
      </c>
      <c r="BB57" s="27">
        <f>SUMIF(Suppliers!$B$11:$B$230, $BA57, Suppliers!$E$11:$E$230)</f>
        <v>0</v>
      </c>
    </row>
    <row r="58" spans="1:56" x14ac:dyDescent="0.25">
      <c r="A58" s="32"/>
      <c r="B58" s="246" t="str">
        <f t="shared" si="0"/>
        <v/>
      </c>
      <c r="C58" s="246"/>
      <c r="D58" s="246"/>
      <c r="E58" s="246"/>
      <c r="F58" s="246"/>
      <c r="G58" s="246"/>
      <c r="H58" s="233" t="str">
        <f t="shared" si="1"/>
        <v/>
      </c>
      <c r="I58" s="234"/>
      <c r="J58" s="234"/>
      <c r="K58" s="235"/>
      <c r="L58" s="224" t="str">
        <f t="shared" si="2"/>
        <v/>
      </c>
      <c r="M58" s="225"/>
      <c r="N58" s="226"/>
      <c r="T58" s="201" t="str">
        <f>IFERROR(INDEX('Categories &amp; Budgets'!$B$11:$B$40, MATCH($AX58, 'Categories &amp; Budgets'!$AD$11:$AD$40, 0)), "")</f>
        <v/>
      </c>
      <c r="U58" s="201"/>
      <c r="V58" s="201"/>
      <c r="W58" s="201"/>
      <c r="X58" s="201"/>
      <c r="Y58" s="201"/>
      <c r="Z58" s="201"/>
      <c r="AA58" s="201"/>
      <c r="AB58" s="201"/>
      <c r="AC58" s="201"/>
      <c r="AD58" s="202" t="str">
        <f>IFERROR(INDEX('Categories &amp; Budgets'!$D$11:$D$40, MATCH($AX58, 'Categories &amp; Budgets'!$AD$11:$AD$40, 0)), "")</f>
        <v/>
      </c>
      <c r="AE58" s="203"/>
      <c r="AF58" s="203"/>
      <c r="AG58" s="203"/>
      <c r="AH58" s="204"/>
      <c r="AI58" s="195" t="str">
        <f>IFERROR(INDEX('Categories &amp; Budgets'!$I$11:$I$40, MATCH($AX58, 'Categories &amp; Budgets'!$AD$11:$AD$40, 0)), "")</f>
        <v/>
      </c>
      <c r="AJ58" s="196"/>
      <c r="AK58" s="196"/>
      <c r="AL58" s="196"/>
      <c r="AM58" s="197"/>
      <c r="AN58" s="188" t="str">
        <f t="shared" si="3"/>
        <v/>
      </c>
      <c r="AO58" s="189"/>
      <c r="AP58" s="190"/>
      <c r="AQ58" s="124" t="str">
        <f>IF($T58="", "", IF(IFERROR(INDEX('Categories &amp; Budgets'!$E$11:$E$40, MATCH($AX58, 'Categories &amp; Budgets'!$AD$11:$AD$40, 0)), "")="", 'Categories &amp; Budgets'!$R$8, IFERROR(INDEX('Categories &amp; Budgets'!$E$11:$E$40, MATCH($AX58, 'Categories &amp; Budgets'!$AD$11:$AD$40, 0)), "")))</f>
        <v/>
      </c>
      <c r="AR58" s="125"/>
      <c r="AS58" s="126"/>
      <c r="AT58" s="32"/>
      <c r="AX58" s="7">
        <v>9</v>
      </c>
      <c r="BA58" s="74" t="s">
        <v>51</v>
      </c>
      <c r="BB58" s="48">
        <f>Suppliers!$E$7-SUM($BB$48:$BB$57)</f>
        <v>0</v>
      </c>
    </row>
    <row r="59" spans="1:56" x14ac:dyDescent="0.25">
      <c r="A59" s="32"/>
      <c r="B59" s="247" t="str">
        <f t="shared" si="0"/>
        <v/>
      </c>
      <c r="C59" s="247"/>
      <c r="D59" s="247"/>
      <c r="E59" s="247"/>
      <c r="F59" s="247"/>
      <c r="G59" s="247"/>
      <c r="H59" s="233" t="str">
        <f t="shared" si="1"/>
        <v/>
      </c>
      <c r="I59" s="234"/>
      <c r="J59" s="234"/>
      <c r="K59" s="235"/>
      <c r="L59" s="224" t="str">
        <f t="shared" si="2"/>
        <v/>
      </c>
      <c r="M59" s="225"/>
      <c r="N59" s="226"/>
      <c r="T59" s="201" t="str">
        <f>IFERROR(INDEX('Categories &amp; Budgets'!$B$11:$B$40, MATCH($AX59, 'Categories &amp; Budgets'!$AD$11:$AD$40, 0)), "")</f>
        <v/>
      </c>
      <c r="U59" s="201"/>
      <c r="V59" s="201"/>
      <c r="W59" s="201"/>
      <c r="X59" s="201"/>
      <c r="Y59" s="201"/>
      <c r="Z59" s="201"/>
      <c r="AA59" s="201"/>
      <c r="AB59" s="201"/>
      <c r="AC59" s="201"/>
      <c r="AD59" s="202" t="str">
        <f>IFERROR(INDEX('Categories &amp; Budgets'!$D$11:$D$40, MATCH($AX59, 'Categories &amp; Budgets'!$AD$11:$AD$40, 0)), "")</f>
        <v/>
      </c>
      <c r="AE59" s="203"/>
      <c r="AF59" s="203"/>
      <c r="AG59" s="203"/>
      <c r="AH59" s="204"/>
      <c r="AI59" s="195" t="str">
        <f>IFERROR(INDEX('Categories &amp; Budgets'!$I$11:$I$40, MATCH($AX59, 'Categories &amp; Budgets'!$AD$11:$AD$40, 0)), "")</f>
        <v/>
      </c>
      <c r="AJ59" s="196"/>
      <c r="AK59" s="196"/>
      <c r="AL59" s="196"/>
      <c r="AM59" s="197"/>
      <c r="AN59" s="188" t="str">
        <f t="shared" si="3"/>
        <v/>
      </c>
      <c r="AO59" s="189"/>
      <c r="AP59" s="190"/>
      <c r="AQ59" s="124" t="str">
        <f>IF($T59="", "", IF(IFERROR(INDEX('Categories &amp; Budgets'!$E$11:$E$40, MATCH($AX59, 'Categories &amp; Budgets'!$AD$11:$AD$40, 0)), "")="", 'Categories &amp; Budgets'!$R$8, IFERROR(INDEX('Categories &amp; Budgets'!$E$11:$E$40, MATCH($AX59, 'Categories &amp; Budgets'!$AD$11:$AD$40, 0)), "")))</f>
        <v/>
      </c>
      <c r="AR59" s="125"/>
      <c r="AS59" s="126"/>
      <c r="AT59" s="32"/>
      <c r="AX59" s="7">
        <v>10</v>
      </c>
      <c r="BA59" s="74" t="s">
        <v>57</v>
      </c>
      <c r="BB59" s="48">
        <f>Expenses!$G$7-SUM($BB$48:$BB$58)</f>
        <v>0</v>
      </c>
    </row>
    <row r="60" spans="1:56" x14ac:dyDescent="0.25">
      <c r="A60" s="32"/>
      <c r="B60" s="237" t="str">
        <f t="shared" si="0"/>
        <v>All Others</v>
      </c>
      <c r="C60" s="237"/>
      <c r="D60" s="237"/>
      <c r="E60" s="237"/>
      <c r="F60" s="237"/>
      <c r="G60" s="237"/>
      <c r="H60" s="214">
        <f t="shared" si="1"/>
        <v>0</v>
      </c>
      <c r="I60" s="215"/>
      <c r="J60" s="215"/>
      <c r="K60" s="216"/>
      <c r="L60" s="227" t="str">
        <f t="shared" si="2"/>
        <v/>
      </c>
      <c r="M60" s="228"/>
      <c r="N60" s="229"/>
      <c r="T60" s="201" t="str">
        <f>IFERROR(INDEX('Categories &amp; Budgets'!$B$11:$B$40, MATCH($AX60, 'Categories &amp; Budgets'!$AD$11:$AD$40, 0)), "")</f>
        <v/>
      </c>
      <c r="U60" s="201"/>
      <c r="V60" s="201"/>
      <c r="W60" s="201"/>
      <c r="X60" s="201"/>
      <c r="Y60" s="201"/>
      <c r="Z60" s="201"/>
      <c r="AA60" s="201"/>
      <c r="AB60" s="201"/>
      <c r="AC60" s="201"/>
      <c r="AD60" s="202" t="str">
        <f>IFERROR(INDEX('Categories &amp; Budgets'!$D$11:$D$40, MATCH($AX60, 'Categories &amp; Budgets'!$AD$11:$AD$40, 0)), "")</f>
        <v/>
      </c>
      <c r="AE60" s="203"/>
      <c r="AF60" s="203"/>
      <c r="AG60" s="203"/>
      <c r="AH60" s="204"/>
      <c r="AI60" s="195" t="str">
        <f>IFERROR(INDEX('Categories &amp; Budgets'!$I$11:$I$40, MATCH($AX60, 'Categories &amp; Budgets'!$AD$11:$AD$40, 0)), "")</f>
        <v/>
      </c>
      <c r="AJ60" s="196"/>
      <c r="AK60" s="196"/>
      <c r="AL60" s="196"/>
      <c r="AM60" s="197"/>
      <c r="AN60" s="188" t="str">
        <f t="shared" si="3"/>
        <v/>
      </c>
      <c r="AO60" s="189"/>
      <c r="AP60" s="190"/>
      <c r="AQ60" s="124" t="str">
        <f>IF($T60="", "", IF(IFERROR(INDEX('Categories &amp; Budgets'!$E$11:$E$40, MATCH($AX60, 'Categories &amp; Budgets'!$AD$11:$AD$40, 0)), "")="", 'Categories &amp; Budgets'!$R$8, IFERROR(INDEX('Categories &amp; Budgets'!$E$11:$E$40, MATCH($AX60, 'Categories &amp; Budgets'!$AD$11:$AD$40, 0)), "")))</f>
        <v/>
      </c>
      <c r="AR60" s="125"/>
      <c r="AS60" s="126"/>
      <c r="AT60" s="32"/>
      <c r="AX60" s="7">
        <v>11</v>
      </c>
    </row>
    <row r="61" spans="1:56" x14ac:dyDescent="0.25">
      <c r="A61" s="32"/>
      <c r="B61" s="236" t="str">
        <f t="shared" si="0"/>
        <v>Unassigned</v>
      </c>
      <c r="C61" s="236"/>
      <c r="D61" s="236"/>
      <c r="E61" s="236"/>
      <c r="F61" s="236"/>
      <c r="G61" s="236"/>
      <c r="H61" s="248">
        <f t="shared" si="1"/>
        <v>0</v>
      </c>
      <c r="I61" s="249"/>
      <c r="J61" s="249"/>
      <c r="K61" s="250"/>
      <c r="L61" s="230" t="str">
        <f t="shared" si="2"/>
        <v/>
      </c>
      <c r="M61" s="231"/>
      <c r="N61" s="232"/>
      <c r="T61" s="201" t="str">
        <f>IFERROR(INDEX('Categories &amp; Budgets'!$B$11:$B$40, MATCH($AX61, 'Categories &amp; Budgets'!$AD$11:$AD$40, 0)), "")</f>
        <v/>
      </c>
      <c r="U61" s="201"/>
      <c r="V61" s="201"/>
      <c r="W61" s="201"/>
      <c r="X61" s="201"/>
      <c r="Y61" s="201"/>
      <c r="Z61" s="201"/>
      <c r="AA61" s="201"/>
      <c r="AB61" s="201"/>
      <c r="AC61" s="201"/>
      <c r="AD61" s="202" t="str">
        <f>IFERROR(INDEX('Categories &amp; Budgets'!$D$11:$D$40, MATCH($AX61, 'Categories &amp; Budgets'!$AD$11:$AD$40, 0)), "")</f>
        <v/>
      </c>
      <c r="AE61" s="203"/>
      <c r="AF61" s="203"/>
      <c r="AG61" s="203"/>
      <c r="AH61" s="204"/>
      <c r="AI61" s="195" t="str">
        <f>IFERROR(INDEX('Categories &amp; Budgets'!$I$11:$I$40, MATCH($AX61, 'Categories &amp; Budgets'!$AD$11:$AD$40, 0)), "")</f>
        <v/>
      </c>
      <c r="AJ61" s="196"/>
      <c r="AK61" s="196"/>
      <c r="AL61" s="196"/>
      <c r="AM61" s="197"/>
      <c r="AN61" s="188" t="str">
        <f t="shared" si="3"/>
        <v/>
      </c>
      <c r="AO61" s="189"/>
      <c r="AP61" s="190"/>
      <c r="AQ61" s="124" t="str">
        <f>IF($T61="", "", IF(IFERROR(INDEX('Categories &amp; Budgets'!$E$11:$E$40, MATCH($AX61, 'Categories &amp; Budgets'!$AD$11:$AD$40, 0)), "")="", 'Categories &amp; Budgets'!$R$8, IFERROR(INDEX('Categories &amp; Budgets'!$E$11:$E$40, MATCH($AX61, 'Categories &amp; Budgets'!$AD$11:$AD$40, 0)), "")))</f>
        <v/>
      </c>
      <c r="AR61" s="125"/>
      <c r="AS61" s="126"/>
      <c r="AT61" s="32"/>
      <c r="AX61" s="7">
        <v>12</v>
      </c>
    </row>
    <row r="62" spans="1:56" x14ac:dyDescent="0.25">
      <c r="A62" s="32"/>
      <c r="B62" s="32"/>
      <c r="C62" s="32"/>
      <c r="D62" s="32"/>
      <c r="E62" s="32"/>
      <c r="F62" s="32"/>
      <c r="G62" s="32"/>
      <c r="H62" s="32"/>
      <c r="I62" s="32"/>
      <c r="J62" s="32"/>
      <c r="K62" s="32"/>
      <c r="L62" s="32"/>
      <c r="M62" s="32"/>
      <c r="N62" s="32"/>
      <c r="T62" s="201" t="str">
        <f>IFERROR(INDEX('Categories &amp; Budgets'!$B$11:$B$40, MATCH($AX62, 'Categories &amp; Budgets'!$AD$11:$AD$40, 0)), "")</f>
        <v/>
      </c>
      <c r="U62" s="201"/>
      <c r="V62" s="201"/>
      <c r="W62" s="201"/>
      <c r="X62" s="201"/>
      <c r="Y62" s="201"/>
      <c r="Z62" s="201"/>
      <c r="AA62" s="201"/>
      <c r="AB62" s="201"/>
      <c r="AC62" s="201"/>
      <c r="AD62" s="202" t="str">
        <f>IFERROR(INDEX('Categories &amp; Budgets'!$D$11:$D$40, MATCH($AX62, 'Categories &amp; Budgets'!$AD$11:$AD$40, 0)), "")</f>
        <v/>
      </c>
      <c r="AE62" s="203"/>
      <c r="AF62" s="203"/>
      <c r="AG62" s="203"/>
      <c r="AH62" s="204"/>
      <c r="AI62" s="195" t="str">
        <f>IFERROR(INDEX('Categories &amp; Budgets'!$I$11:$I$40, MATCH($AX62, 'Categories &amp; Budgets'!$AD$11:$AD$40, 0)), "")</f>
        <v/>
      </c>
      <c r="AJ62" s="196"/>
      <c r="AK62" s="196"/>
      <c r="AL62" s="196"/>
      <c r="AM62" s="197"/>
      <c r="AN62" s="188" t="str">
        <f t="shared" si="3"/>
        <v/>
      </c>
      <c r="AO62" s="189"/>
      <c r="AP62" s="190"/>
      <c r="AQ62" s="124" t="str">
        <f>IF($T62="", "", IF(IFERROR(INDEX('Categories &amp; Budgets'!$E$11:$E$40, MATCH($AX62, 'Categories &amp; Budgets'!$AD$11:$AD$40, 0)), "")="", 'Categories &amp; Budgets'!$R$8, IFERROR(INDEX('Categories &amp; Budgets'!$E$11:$E$40, MATCH($AX62, 'Categories &amp; Budgets'!$AD$11:$AD$40, 0)), "")))</f>
        <v/>
      </c>
      <c r="AR62" s="125"/>
      <c r="AS62" s="126"/>
      <c r="AT62" s="32"/>
      <c r="AX62" s="7">
        <v>13</v>
      </c>
    </row>
    <row r="63" spans="1:56" x14ac:dyDescent="0.25">
      <c r="A63" s="32"/>
      <c r="B63" s="32"/>
      <c r="C63" s="32"/>
      <c r="D63" s="32"/>
      <c r="E63" s="32"/>
      <c r="F63" s="32"/>
      <c r="G63" s="32"/>
      <c r="H63" s="32"/>
      <c r="I63" s="32"/>
      <c r="J63" s="32"/>
      <c r="K63" s="32"/>
      <c r="L63" s="32"/>
      <c r="M63" s="32"/>
      <c r="N63" s="32"/>
      <c r="T63" s="201" t="str">
        <f>IFERROR(INDEX('Categories &amp; Budgets'!$B$11:$B$40, MATCH($AX63, 'Categories &amp; Budgets'!$AD$11:$AD$40, 0)), "")</f>
        <v/>
      </c>
      <c r="U63" s="201"/>
      <c r="V63" s="201"/>
      <c r="W63" s="201"/>
      <c r="X63" s="201"/>
      <c r="Y63" s="201"/>
      <c r="Z63" s="201"/>
      <c r="AA63" s="201"/>
      <c r="AB63" s="201"/>
      <c r="AC63" s="201"/>
      <c r="AD63" s="202" t="str">
        <f>IFERROR(INDEX('Categories &amp; Budgets'!$D$11:$D$40, MATCH($AX63, 'Categories &amp; Budgets'!$AD$11:$AD$40, 0)), "")</f>
        <v/>
      </c>
      <c r="AE63" s="203"/>
      <c r="AF63" s="203"/>
      <c r="AG63" s="203"/>
      <c r="AH63" s="204"/>
      <c r="AI63" s="195" t="str">
        <f>IFERROR(INDEX('Categories &amp; Budgets'!$I$11:$I$40, MATCH($AX63, 'Categories &amp; Budgets'!$AD$11:$AD$40, 0)), "")</f>
        <v/>
      </c>
      <c r="AJ63" s="196"/>
      <c r="AK63" s="196"/>
      <c r="AL63" s="196"/>
      <c r="AM63" s="197"/>
      <c r="AN63" s="188" t="str">
        <f t="shared" si="3"/>
        <v/>
      </c>
      <c r="AO63" s="189"/>
      <c r="AP63" s="190"/>
      <c r="AQ63" s="124" t="str">
        <f>IF($T63="", "", IF(IFERROR(INDEX('Categories &amp; Budgets'!$E$11:$E$40, MATCH($AX63, 'Categories &amp; Budgets'!$AD$11:$AD$40, 0)), "")="", 'Categories &amp; Budgets'!$R$8, IFERROR(INDEX('Categories &amp; Budgets'!$E$11:$E$40, MATCH($AX63, 'Categories &amp; Budgets'!$AD$11:$AD$40, 0)), "")))</f>
        <v/>
      </c>
      <c r="AR63" s="125"/>
      <c r="AS63" s="126"/>
      <c r="AT63" s="32"/>
      <c r="AX63" s="7">
        <v>14</v>
      </c>
    </row>
    <row r="64" spans="1:56" x14ac:dyDescent="0.25">
      <c r="A64" s="32"/>
      <c r="B64" s="32"/>
      <c r="C64" s="32"/>
      <c r="D64" s="32"/>
      <c r="E64" s="32"/>
      <c r="F64" s="32"/>
      <c r="G64" s="32"/>
      <c r="H64" s="32"/>
      <c r="I64" s="32"/>
      <c r="J64" s="32"/>
      <c r="K64" s="32"/>
      <c r="L64" s="32"/>
      <c r="M64" s="32"/>
      <c r="N64" s="32"/>
      <c r="T64" s="201" t="str">
        <f>IFERROR(INDEX('Categories &amp; Budgets'!$B$11:$B$40, MATCH($AX64, 'Categories &amp; Budgets'!$AD$11:$AD$40, 0)), "")</f>
        <v/>
      </c>
      <c r="U64" s="201"/>
      <c r="V64" s="201"/>
      <c r="W64" s="201"/>
      <c r="X64" s="201"/>
      <c r="Y64" s="201"/>
      <c r="Z64" s="201"/>
      <c r="AA64" s="201"/>
      <c r="AB64" s="201"/>
      <c r="AC64" s="201"/>
      <c r="AD64" s="205" t="str">
        <f>IFERROR(INDEX('Categories &amp; Budgets'!$D$11:$D$40, MATCH($AX64, 'Categories &amp; Budgets'!$AD$11:$AD$40, 0)), "")</f>
        <v/>
      </c>
      <c r="AE64" s="206"/>
      <c r="AF64" s="206"/>
      <c r="AG64" s="206"/>
      <c r="AH64" s="207"/>
      <c r="AI64" s="195" t="str">
        <f>IFERROR(INDEX('Categories &amp; Budgets'!$I$11:$I$40, MATCH($AX64, 'Categories &amp; Budgets'!$AD$11:$AD$40, 0)), "")</f>
        <v/>
      </c>
      <c r="AJ64" s="196"/>
      <c r="AK64" s="196"/>
      <c r="AL64" s="196"/>
      <c r="AM64" s="197"/>
      <c r="AN64" s="188" t="str">
        <f t="shared" si="3"/>
        <v/>
      </c>
      <c r="AO64" s="189"/>
      <c r="AP64" s="190"/>
      <c r="AQ64" s="124" t="str">
        <f>IF($T64="", "", IF(IFERROR(INDEX('Categories &amp; Budgets'!$E$11:$E$40, MATCH($AX64, 'Categories &amp; Budgets'!$AD$11:$AD$40, 0)), "")="", 'Categories &amp; Budgets'!$R$8, IFERROR(INDEX('Categories &amp; Budgets'!$E$11:$E$40, MATCH($AX64, 'Categories &amp; Budgets'!$AD$11:$AD$40, 0)), "")))</f>
        <v/>
      </c>
      <c r="AR64" s="125"/>
      <c r="AS64" s="126"/>
      <c r="AT64" s="32"/>
      <c r="AX64" s="8">
        <v>15</v>
      </c>
    </row>
    <row r="65" spans="1:46" x14ac:dyDescent="0.25">
      <c r="A65" s="32"/>
      <c r="B65" s="32"/>
      <c r="C65" s="32"/>
      <c r="D65" s="32"/>
      <c r="E65" s="32"/>
      <c r="F65" s="32"/>
      <c r="G65" s="32"/>
      <c r="H65" s="32"/>
      <c r="I65" s="32"/>
      <c r="J65" s="32"/>
      <c r="K65" s="32"/>
      <c r="L65" s="32"/>
      <c r="M65" s="32"/>
      <c r="N65" s="32"/>
      <c r="T65" s="201" t="s">
        <v>95</v>
      </c>
      <c r="U65" s="201"/>
      <c r="V65" s="201"/>
      <c r="W65" s="201"/>
      <c r="X65" s="201"/>
      <c r="Y65" s="201"/>
      <c r="Z65" s="201"/>
      <c r="AA65" s="201"/>
      <c r="AB65" s="201"/>
      <c r="AC65" s="201"/>
      <c r="AD65" s="208">
        <f>'Categories &amp; Budgets'!$D$7-SUM('Project Report'!$AD$50:$AD$64)</f>
        <v>0</v>
      </c>
      <c r="AE65" s="209"/>
      <c r="AF65" s="209"/>
      <c r="AG65" s="209"/>
      <c r="AH65" s="210"/>
      <c r="AI65" s="198">
        <f>'Categories &amp; Budgets'!$I$7-SUM('Project Report'!$AI$50:$AI$64)</f>
        <v>0</v>
      </c>
      <c r="AJ65" s="199"/>
      <c r="AK65" s="199"/>
      <c r="AL65" s="199"/>
      <c r="AM65" s="200"/>
      <c r="AN65" s="191" t="str">
        <f t="shared" si="3"/>
        <v/>
      </c>
      <c r="AO65" s="192"/>
      <c r="AP65" s="193"/>
      <c r="AQ65" s="153" t="str">
        <f>IF(COUNTIF('Categories &amp; Budgets'!$G$11:$G$40, 'Categories &amp; Budgets'!$R$3)+COUNTIF('Categories &amp; Budgets'!$G$11:$G$40, 'Categories &amp; Budgets'!$R$2)&gt;0, 'Categories &amp; Budgets'!$R$8, 'Categories &amp; Budgets'!$R$7)</f>
        <v>✓</v>
      </c>
      <c r="AR65" s="154"/>
      <c r="AS65" s="155"/>
      <c r="AT65" s="32"/>
    </row>
    <row r="66" spans="1:46" x14ac:dyDescent="0.25">
      <c r="A66" s="32"/>
      <c r="B66" s="32"/>
      <c r="C66" s="32"/>
      <c r="D66" s="32"/>
      <c r="E66" s="32"/>
      <c r="F66" s="32"/>
      <c r="G66" s="32"/>
      <c r="H66" s="32"/>
      <c r="I66" s="32"/>
      <c r="J66" s="32"/>
      <c r="K66" s="32"/>
      <c r="L66" s="32"/>
      <c r="M66" s="32"/>
      <c r="N66" s="32"/>
      <c r="AI66" s="32"/>
      <c r="AJ66" s="32"/>
      <c r="AK66" s="32"/>
      <c r="AL66" s="32"/>
      <c r="AM66" s="32"/>
      <c r="AN66" s="32"/>
      <c r="AO66" s="32"/>
      <c r="AP66" s="32"/>
      <c r="AQ66" s="32"/>
      <c r="AR66" s="32"/>
      <c r="AS66" s="32"/>
      <c r="AT66" s="32"/>
    </row>
  </sheetData>
  <sheetProtection algorithmName="SHA-512" hashValue="KHh/U051dLabEYY8oydDOmIq0FcRbeAsV86bCiKu7Qu4U2bQftcE/FgkYAFS7JnzqTNAib9IjISpTX/u1f4cSg==" saltValue="MfciRBcOhb6Dv8uNX4KxVg==" spinCount="100000" sheet="1" objects="1" scenarios="1"/>
  <mergeCells count="160">
    <mergeCell ref="Q1:AD1"/>
    <mergeCell ref="AF1:AS1"/>
    <mergeCell ref="Q6:Y6"/>
    <mergeCell ref="B2:O3"/>
    <mergeCell ref="Q2:AD3"/>
    <mergeCell ref="AF2:AS3"/>
    <mergeCell ref="B6:J6"/>
    <mergeCell ref="K6:O6"/>
    <mergeCell ref="B8:J8"/>
    <mergeCell ref="K8:O8"/>
    <mergeCell ref="AF5:AS5"/>
    <mergeCell ref="K4:O4"/>
    <mergeCell ref="B4:J4"/>
    <mergeCell ref="AQ6:AS6"/>
    <mergeCell ref="AQ7:AS7"/>
    <mergeCell ref="AQ8:AS8"/>
    <mergeCell ref="AQ9:AS9"/>
    <mergeCell ref="AQ10:AS10"/>
    <mergeCell ref="B10:J10"/>
    <mergeCell ref="K10:O10"/>
    <mergeCell ref="AF10:AP10"/>
    <mergeCell ref="AC6:AD6"/>
    <mergeCell ref="AK9:AP9"/>
    <mergeCell ref="H51:K51"/>
    <mergeCell ref="H52:K52"/>
    <mergeCell ref="AK7:AP7"/>
    <mergeCell ref="AK6:AP6"/>
    <mergeCell ref="AF6:AJ7"/>
    <mergeCell ref="AF8:AJ9"/>
    <mergeCell ref="B47:N47"/>
    <mergeCell ref="L50:N50"/>
    <mergeCell ref="L51:N51"/>
    <mergeCell ref="L52:N52"/>
    <mergeCell ref="Q8:Y8"/>
    <mergeCell ref="Z8:AD8"/>
    <mergeCell ref="H49:K49"/>
    <mergeCell ref="L49:N49"/>
    <mergeCell ref="T49:AC49"/>
    <mergeCell ref="AD49:AH49"/>
    <mergeCell ref="AI49:AM49"/>
    <mergeCell ref="H53:K53"/>
    <mergeCell ref="H54:K54"/>
    <mergeCell ref="B61:G61"/>
    <mergeCell ref="B60:G60"/>
    <mergeCell ref="B50:G50"/>
    <mergeCell ref="B51:G51"/>
    <mergeCell ref="B52:G52"/>
    <mergeCell ref="B53:G53"/>
    <mergeCell ref="B54:G54"/>
    <mergeCell ref="B55:G55"/>
    <mergeCell ref="B56:G56"/>
    <mergeCell ref="B57:G57"/>
    <mergeCell ref="B58:G58"/>
    <mergeCell ref="B59:G59"/>
    <mergeCell ref="H60:K60"/>
    <mergeCell ref="H61:K61"/>
    <mergeCell ref="H55:K55"/>
    <mergeCell ref="H56:K56"/>
    <mergeCell ref="H57:K57"/>
    <mergeCell ref="H58:K58"/>
    <mergeCell ref="H59:K59"/>
    <mergeCell ref="L53:N53"/>
    <mergeCell ref="L54:N54"/>
    <mergeCell ref="L55:N55"/>
    <mergeCell ref="L56:N56"/>
    <mergeCell ref="L57:N57"/>
    <mergeCell ref="L58:N58"/>
    <mergeCell ref="L59:N59"/>
    <mergeCell ref="L60:N60"/>
    <mergeCell ref="L61:N61"/>
    <mergeCell ref="AI50:AM50"/>
    <mergeCell ref="AK8:AP8"/>
    <mergeCell ref="H50:K50"/>
    <mergeCell ref="Q10:Y10"/>
    <mergeCell ref="Z10:AD10"/>
    <mergeCell ref="Q9:Y9"/>
    <mergeCell ref="AD50:AH50"/>
    <mergeCell ref="AD51:AH51"/>
    <mergeCell ref="AD52:AH52"/>
    <mergeCell ref="T50:AC50"/>
    <mergeCell ref="T51:AC51"/>
    <mergeCell ref="T52:AC52"/>
    <mergeCell ref="AN49:AP49"/>
    <mergeCell ref="AN50:AP50"/>
    <mergeCell ref="AN51:AP51"/>
    <mergeCell ref="AN52:AP52"/>
    <mergeCell ref="AI51:AM51"/>
    <mergeCell ref="AI52:AM52"/>
    <mergeCell ref="AD55:AH55"/>
    <mergeCell ref="AD56:AH56"/>
    <mergeCell ref="AD57:AH57"/>
    <mergeCell ref="AD58:AH58"/>
    <mergeCell ref="AD59:AH59"/>
    <mergeCell ref="T64:AC64"/>
    <mergeCell ref="AD53:AH53"/>
    <mergeCell ref="AD54:AH54"/>
    <mergeCell ref="T60:AC60"/>
    <mergeCell ref="T61:AC61"/>
    <mergeCell ref="T62:AC62"/>
    <mergeCell ref="T63:AC63"/>
    <mergeCell ref="T55:AC55"/>
    <mergeCell ref="T56:AC56"/>
    <mergeCell ref="T57:AC57"/>
    <mergeCell ref="T58:AC58"/>
    <mergeCell ref="T59:AC59"/>
    <mergeCell ref="T53:AC53"/>
    <mergeCell ref="T54:AC54"/>
    <mergeCell ref="AD60:AH60"/>
    <mergeCell ref="AD61:AH61"/>
    <mergeCell ref="AD62:AH62"/>
    <mergeCell ref="AI63:AM63"/>
    <mergeCell ref="AI64:AM64"/>
    <mergeCell ref="AI65:AM65"/>
    <mergeCell ref="AI56:AM56"/>
    <mergeCell ref="AI57:AM57"/>
    <mergeCell ref="AI58:AM58"/>
    <mergeCell ref="AI59:AM59"/>
    <mergeCell ref="AI60:AM60"/>
    <mergeCell ref="T65:AC65"/>
    <mergeCell ref="AD63:AH63"/>
    <mergeCell ref="AD64:AH64"/>
    <mergeCell ref="AD65:AH65"/>
    <mergeCell ref="AI53:AM53"/>
    <mergeCell ref="AI54:AM54"/>
    <mergeCell ref="AI55:AM55"/>
    <mergeCell ref="AN59:AP59"/>
    <mergeCell ref="AN60:AP60"/>
    <mergeCell ref="AN61:AP61"/>
    <mergeCell ref="AN62:AP62"/>
    <mergeCell ref="AN53:AP53"/>
    <mergeCell ref="AN54:AP54"/>
    <mergeCell ref="AN55:AP55"/>
    <mergeCell ref="AN56:AP56"/>
    <mergeCell ref="AN57:AP57"/>
    <mergeCell ref="AI61:AM61"/>
    <mergeCell ref="AI62:AM62"/>
    <mergeCell ref="B31:D32"/>
    <mergeCell ref="B41:F43"/>
    <mergeCell ref="AQ62:AS62"/>
    <mergeCell ref="AQ63:AS63"/>
    <mergeCell ref="AQ64:AS64"/>
    <mergeCell ref="AQ65:AS65"/>
    <mergeCell ref="T47:AS47"/>
    <mergeCell ref="AN63:AP63"/>
    <mergeCell ref="AN64:AP64"/>
    <mergeCell ref="AN65:AP65"/>
    <mergeCell ref="AQ49:AS49"/>
    <mergeCell ref="AQ50:AS50"/>
    <mergeCell ref="AQ51:AS51"/>
    <mergeCell ref="AQ52:AS52"/>
    <mergeCell ref="AQ53:AS53"/>
    <mergeCell ref="AQ54:AS54"/>
    <mergeCell ref="AQ55:AS55"/>
    <mergeCell ref="AQ56:AS56"/>
    <mergeCell ref="AQ57:AS57"/>
    <mergeCell ref="AQ58:AS58"/>
    <mergeCell ref="AQ59:AS59"/>
    <mergeCell ref="AQ60:AS60"/>
    <mergeCell ref="AQ61:AS61"/>
    <mergeCell ref="AN58:AP58"/>
  </mergeCells>
  <conditionalFormatting sqref="K10:O10">
    <cfRule type="expression" dxfId="24" priority="23">
      <formula>AND($K$10=0, NOT($K$10=""))</formula>
    </cfRule>
    <cfRule type="expression" dxfId="23" priority="24">
      <formula>$K$10&lt;0</formula>
    </cfRule>
    <cfRule type="expression" dxfId="22" priority="25">
      <formula>AND($K$10&gt;0, NOT($K$10=""))</formula>
    </cfRule>
  </conditionalFormatting>
  <conditionalFormatting sqref="AQ6:AS6">
    <cfRule type="expression" dxfId="21" priority="22">
      <formula>$AQ$6&gt;0</formula>
    </cfRule>
  </conditionalFormatting>
  <conditionalFormatting sqref="AQ7:AS7">
    <cfRule type="expression" dxfId="20" priority="21">
      <formula>$AQ$7&gt;0</formula>
    </cfRule>
  </conditionalFormatting>
  <conditionalFormatting sqref="AQ8:AS8">
    <cfRule type="expression" dxfId="19" priority="20">
      <formula>$AQ$8&gt;0</formula>
    </cfRule>
  </conditionalFormatting>
  <conditionalFormatting sqref="AQ9:AS9">
    <cfRule type="expression" dxfId="18" priority="19">
      <formula>$AQ$9&gt;0</formula>
    </cfRule>
  </conditionalFormatting>
  <conditionalFormatting sqref="AQ10:AS10">
    <cfRule type="expression" dxfId="17" priority="18">
      <formula>$AQ$10&gt;0</formula>
    </cfRule>
  </conditionalFormatting>
  <conditionalFormatting sqref="Z8:AD8">
    <cfRule type="expression" dxfId="16" priority="11">
      <formula>Z8&gt;1</formula>
    </cfRule>
    <cfRule type="expression" dxfId="15" priority="12">
      <formula>Z8&lt;=1</formula>
    </cfRule>
  </conditionalFormatting>
  <conditionalFormatting sqref="AC6:AD6">
    <cfRule type="expression" dxfId="14" priority="9">
      <formula>AC6&gt;=1</formula>
    </cfRule>
    <cfRule type="expression" dxfId="13" priority="10">
      <formula>AC6&lt;1</formula>
    </cfRule>
  </conditionalFormatting>
  <conditionalFormatting sqref="AN50:AP65">
    <cfRule type="expression" dxfId="12" priority="4">
      <formula>AND(AN50&lt;1, NOT(AN50=""))</formula>
    </cfRule>
    <cfRule type="expression" dxfId="11" priority="5">
      <formula>AND(AN50=1, NOT(AN50=""))</formula>
    </cfRule>
    <cfRule type="expression" dxfId="10" priority="6">
      <formula>AND(AN50&gt;1, NOT(AN50=""))</formula>
    </cfRule>
  </conditionalFormatting>
  <dataValidations count="1">
    <dataValidation showInputMessage="1" showErrorMessage="1" sqref="K4:O4" xr:uid="{137C3615-5BD0-4520-9429-82FEDD2B48E5}"/>
  </dataValidations>
  <pageMargins left="0.7" right="0.7" top="0.75" bottom="0.75" header="0.3" footer="0.3"/>
  <pageSetup paperSize="9" orientation="landscape"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15" id="{CE40E416-967D-4FBD-A164-C43383B0BE2C}">
            <xm:f>K4=Expenses!$Q$5</xm:f>
            <x14:dxf>
              <font>
                <b/>
                <i val="0"/>
                <color theme="0"/>
              </font>
              <fill>
                <patternFill>
                  <bgColor rgb="FF00B050"/>
                </patternFill>
              </fill>
            </x14:dxf>
          </x14:cfRule>
          <x14:cfRule type="expression" priority="16" id="{A6C08DE4-8453-453A-B712-790445773E05}">
            <xm:f>K4=Expenses!$Q$4</xm:f>
            <x14:dxf>
              <font>
                <b/>
                <i val="0"/>
                <color theme="1"/>
              </font>
              <fill>
                <patternFill>
                  <bgColor rgb="FFFFC000"/>
                </patternFill>
              </fill>
            </x14:dxf>
          </x14:cfRule>
          <x14:cfRule type="expression" priority="17" id="{E85DBF92-6767-4272-BE6F-8F801F3724CA}">
            <xm:f>K4=Expenses!$Q$3</xm:f>
            <x14:dxf>
              <font>
                <b/>
                <i val="0"/>
                <color theme="0"/>
              </font>
              <fill>
                <patternFill>
                  <bgColor rgb="FFFF0000"/>
                </patternFill>
              </fill>
            </x14:dxf>
          </x14:cfRule>
          <xm:sqref>K4</xm:sqref>
        </x14:conditionalFormatting>
        <x14:conditionalFormatting xmlns:xm="http://schemas.microsoft.com/office/excel/2006/main">
          <x14:cfRule type="expression" priority="13" id="{868D67E2-4302-441D-81E7-CE1024DAF78A}">
            <xm:f>$Z$10='Categories &amp; Budgets'!$R$7</xm:f>
            <x14:dxf>
              <font>
                <b/>
                <i val="0"/>
                <color rgb="FF00B050"/>
              </font>
            </x14:dxf>
          </x14:cfRule>
          <x14:cfRule type="expression" priority="14" id="{12AFB444-27E7-487D-9F61-20AB618A58BB}">
            <xm:f>$Z$10='Categories &amp; Budgets'!$R$8</xm:f>
            <x14:dxf>
              <font>
                <b/>
                <i val="0"/>
                <color rgb="FFFF0000"/>
              </font>
            </x14:dxf>
          </x14:cfRule>
          <xm:sqref>Z10:AD10</xm:sqref>
        </x14:conditionalFormatting>
        <x14:conditionalFormatting xmlns:xm="http://schemas.microsoft.com/office/excel/2006/main">
          <x14:cfRule type="expression" priority="7" id="{A66493B1-266C-4EA0-8F62-03C48D7D6E3C}">
            <xm:f>AQ50='Categories &amp; Budgets'!$R$8</xm:f>
            <x14:dxf>
              <font>
                <b/>
                <i val="0"/>
                <color rgb="FFFF0000"/>
              </font>
            </x14:dxf>
          </x14:cfRule>
          <x14:cfRule type="expression" priority="8" id="{09A1A653-A48D-4ABC-BB25-A6224FC71C27}">
            <xm:f>AQ50='Categories &amp; Budgets'!$R$7</xm:f>
            <x14:dxf>
              <font>
                <b/>
                <i val="0"/>
                <color rgb="FF00B050"/>
              </font>
            </x14:dxf>
          </x14:cfRule>
          <xm:sqref>AQ50:AS65</xm:sqref>
        </x14:conditionalFormatting>
        <x14:conditionalFormatting xmlns:xm="http://schemas.microsoft.com/office/excel/2006/main">
          <x14:cfRule type="expression" priority="1" id="{D4BB5882-2069-46A5-9EDF-F2DBFD9AA49F}">
            <xm:f>'Intro &amp; Setup'!$Z$9='Intro &amp; Setup'!$AX$15</xm:f>
            <x14:dxf>
              <numFmt numFmtId="167" formatCode="[$R-1C09]#,##0.00;[Red]\-[$R-1C09]#,##0.00"/>
            </x14:dxf>
          </x14:cfRule>
          <x14:cfRule type="expression" priority="2" id="{EEECB2E8-003B-4421-9112-CA230CD49344}">
            <xm:f>'Intro &amp; Setup'!$Z$9='Intro &amp; Setup'!$AX$14</xm:f>
            <x14:dxf>
              <numFmt numFmtId="166" formatCode="[$$-409]#,##0.00_ ;[Red]\-[$$-409]#,##0.00\ "/>
            </x14:dxf>
          </x14:cfRule>
          <x14:cfRule type="expression" priority="3" id="{9B580625-B4F3-4F55-9DFF-AAC69C4EE4A3}">
            <xm:f>'Intro &amp; Setup'!$Z$9='Intro &amp; Setup'!$AX$13</xm:f>
            <x14:dxf>
              <numFmt numFmtId="165" formatCode="[$€-2]\ #,##0.00;[Red]\-[$€-2]\ #,##0.00"/>
            </x14:dxf>
          </x14:cfRule>
          <xm:sqref>K6:O6 K8:O8 K10:O10 H50:K61 AD50:AM65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E457DB-7B76-4835-B098-14201F15A3D4}"/>
</file>

<file path=customXml/itemProps2.xml><?xml version="1.0" encoding="utf-8"?>
<ds:datastoreItem xmlns:ds="http://schemas.openxmlformats.org/officeDocument/2006/customXml" ds:itemID="{751CF962-97A8-44C6-8548-B779F3A05BF7}">
  <ds:schemaRefs>
    <ds:schemaRef ds:uri="http://purl.org/dc/elements/1.1/"/>
    <ds:schemaRef ds:uri="http://schemas.microsoft.com/office/2006/metadata/properties"/>
    <ds:schemaRef ds:uri="0224aa69-f8be-496a-942a-f68b2082be9d"/>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5c22b865-9d05-42be-b306-86f259ab344c"/>
    <ds:schemaRef ds:uri="http://www.w3.org/XML/1998/namespace"/>
  </ds:schemaRefs>
</ds:datastoreItem>
</file>

<file path=customXml/itemProps3.xml><?xml version="1.0" encoding="utf-8"?>
<ds:datastoreItem xmlns:ds="http://schemas.openxmlformats.org/officeDocument/2006/customXml" ds:itemID="{892A1B4B-2033-4B9A-BEF6-66160C2D2D8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Intro &amp; Setup</vt:lpstr>
      <vt:lpstr>Categories &amp; Budgets</vt:lpstr>
      <vt:lpstr>Expenses</vt:lpstr>
      <vt:lpstr>Suppliers</vt:lpstr>
      <vt:lpstr>Project Report</vt:lpstr>
      <vt:lpstr>Expenses!Print_Area</vt:lpstr>
      <vt:lpstr>Suppliers!Print_Area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cp:lastPrinted>2019-03-26T16:04:36Z</cp:lastPrinted>
  <dcterms:created xsi:type="dcterms:W3CDTF">2019-03-26T10:43:18Z</dcterms:created>
  <dcterms:modified xsi:type="dcterms:W3CDTF">2019-11-26T09:34:38Z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y fmtid="{D5CDD505-2E9C-101B-9397-08002B2CF9AE}" pid="3" name="AuthorIds_UIVersion_2560">
    <vt:lpwstr>6</vt:lpwstr>
  </property>
</Properties>
</file>